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8_{1ED9B3FA-618B-48D4-98EE-74FBE03D2891}" xr6:coauthVersionLast="45" xr6:coauthVersionMax="45" xr10:uidLastSave="{00000000-0000-0000-0000-000000000000}"/>
  <bookViews>
    <workbookView xWindow="-120" yWindow="-120" windowWidth="29040" windowHeight="173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03.3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103.3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103.3 1 Pol'!$A$1:$X$148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G42" i="1"/>
  <c r="F42" i="1"/>
  <c r="G41" i="1"/>
  <c r="H41" i="1" s="1"/>
  <c r="I41" i="1" s="1"/>
  <c r="F41" i="1"/>
  <c r="G39" i="1"/>
  <c r="F39" i="1"/>
  <c r="G147" i="12"/>
  <c r="BA128" i="12"/>
  <c r="BA108" i="12"/>
  <c r="BA102" i="12"/>
  <c r="BA86" i="12"/>
  <c r="BA80" i="12"/>
  <c r="BA28" i="12"/>
  <c r="BA25" i="12"/>
  <c r="BA19" i="12"/>
  <c r="BA16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5" i="12"/>
  <c r="I15" i="12"/>
  <c r="K15" i="12"/>
  <c r="M15" i="12"/>
  <c r="O15" i="12"/>
  <c r="Q15" i="12"/>
  <c r="V15" i="12"/>
  <c r="G18" i="12"/>
  <c r="I18" i="12"/>
  <c r="K18" i="12"/>
  <c r="M18" i="12"/>
  <c r="O18" i="12"/>
  <c r="Q18" i="12"/>
  <c r="V18" i="12"/>
  <c r="G24" i="12"/>
  <c r="M24" i="12" s="1"/>
  <c r="I24" i="12"/>
  <c r="K24" i="12"/>
  <c r="O24" i="12"/>
  <c r="O8" i="12" s="1"/>
  <c r="Q24" i="12"/>
  <c r="V24" i="12"/>
  <c r="G27" i="12"/>
  <c r="M27" i="12" s="1"/>
  <c r="I27" i="12"/>
  <c r="K27" i="12"/>
  <c r="O27" i="12"/>
  <c r="Q27" i="12"/>
  <c r="V27" i="12"/>
  <c r="G31" i="12"/>
  <c r="I31" i="12"/>
  <c r="K31" i="12"/>
  <c r="M31" i="12"/>
  <c r="O31" i="12"/>
  <c r="Q31" i="12"/>
  <c r="V31" i="12"/>
  <c r="G44" i="12"/>
  <c r="I44" i="12"/>
  <c r="K44" i="12"/>
  <c r="M44" i="12"/>
  <c r="O44" i="12"/>
  <c r="Q44" i="12"/>
  <c r="V44" i="12"/>
  <c r="G50" i="12"/>
  <c r="M50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G58" i="12"/>
  <c r="I58" i="12"/>
  <c r="K58" i="12"/>
  <c r="M58" i="12"/>
  <c r="O58" i="12"/>
  <c r="Q58" i="12"/>
  <c r="V58" i="12"/>
  <c r="G65" i="12"/>
  <c r="M65" i="12" s="1"/>
  <c r="I65" i="12"/>
  <c r="I64" i="12" s="1"/>
  <c r="K65" i="12"/>
  <c r="O65" i="12"/>
  <c r="O64" i="12" s="1"/>
  <c r="Q65" i="12"/>
  <c r="Q64" i="12" s="1"/>
  <c r="V65" i="12"/>
  <c r="G72" i="12"/>
  <c r="M72" i="12" s="1"/>
  <c r="I72" i="12"/>
  <c r="K72" i="12"/>
  <c r="K64" i="12" s="1"/>
  <c r="O72" i="12"/>
  <c r="Q72" i="12"/>
  <c r="V72" i="12"/>
  <c r="V64" i="12" s="1"/>
  <c r="G79" i="12"/>
  <c r="I79" i="12"/>
  <c r="K79" i="12"/>
  <c r="M79" i="12"/>
  <c r="O79" i="12"/>
  <c r="Q79" i="12"/>
  <c r="V79" i="12"/>
  <c r="G85" i="12"/>
  <c r="I85" i="12"/>
  <c r="K85" i="12"/>
  <c r="M85" i="12"/>
  <c r="O85" i="12"/>
  <c r="Q85" i="12"/>
  <c r="V85" i="12"/>
  <c r="G89" i="12"/>
  <c r="M89" i="12" s="1"/>
  <c r="I89" i="12"/>
  <c r="K89" i="12"/>
  <c r="O89" i="12"/>
  <c r="Q89" i="12"/>
  <c r="V89" i="12"/>
  <c r="G94" i="12"/>
  <c r="M94" i="12" s="1"/>
  <c r="I94" i="12"/>
  <c r="K94" i="12"/>
  <c r="O94" i="12"/>
  <c r="Q94" i="12"/>
  <c r="V94" i="12"/>
  <c r="G101" i="12"/>
  <c r="I101" i="12"/>
  <c r="K101" i="12"/>
  <c r="M101" i="12"/>
  <c r="O101" i="12"/>
  <c r="Q101" i="12"/>
  <c r="V101" i="12"/>
  <c r="G107" i="12"/>
  <c r="I107" i="12"/>
  <c r="K107" i="12"/>
  <c r="M107" i="12"/>
  <c r="O107" i="12"/>
  <c r="Q107" i="12"/>
  <c r="V107" i="12"/>
  <c r="G111" i="12"/>
  <c r="M111" i="12" s="1"/>
  <c r="I111" i="12"/>
  <c r="K111" i="12"/>
  <c r="O111" i="12"/>
  <c r="Q111" i="12"/>
  <c r="V111" i="12"/>
  <c r="I114" i="12"/>
  <c r="O114" i="12"/>
  <c r="Q114" i="12"/>
  <c r="G115" i="12"/>
  <c r="I115" i="12"/>
  <c r="K115" i="12"/>
  <c r="K114" i="12" s="1"/>
  <c r="M115" i="12"/>
  <c r="M114" i="12" s="1"/>
  <c r="O115" i="12"/>
  <c r="Q115" i="12"/>
  <c r="V115" i="12"/>
  <c r="V114" i="12" s="1"/>
  <c r="G125" i="12"/>
  <c r="G114" i="12" s="1"/>
  <c r="I125" i="12"/>
  <c r="K125" i="12"/>
  <c r="M125" i="12"/>
  <c r="O125" i="12"/>
  <c r="Q125" i="12"/>
  <c r="V125" i="12"/>
  <c r="G141" i="12"/>
  <c r="O141" i="12"/>
  <c r="G142" i="12"/>
  <c r="M142" i="12" s="1"/>
  <c r="M141" i="12" s="1"/>
  <c r="I142" i="12"/>
  <c r="I141" i="12" s="1"/>
  <c r="K142" i="12"/>
  <c r="K141" i="12" s="1"/>
  <c r="O142" i="12"/>
  <c r="Q142" i="12"/>
  <c r="Q141" i="12" s="1"/>
  <c r="V142" i="12"/>
  <c r="V141" i="12" s="1"/>
  <c r="AE147" i="12"/>
  <c r="AF147" i="12"/>
  <c r="I20" i="1"/>
  <c r="I19" i="1"/>
  <c r="I18" i="1"/>
  <c r="I17" i="1"/>
  <c r="I16" i="1"/>
  <c r="I64" i="1"/>
  <c r="J63" i="1" s="1"/>
  <c r="AZ54" i="1"/>
  <c r="AZ53" i="1"/>
  <c r="AZ52" i="1"/>
  <c r="AZ51" i="1"/>
  <c r="AZ50" i="1"/>
  <c r="AZ49" i="1"/>
  <c r="AZ48" i="1"/>
  <c r="AZ47" i="1"/>
  <c r="AZ46" i="1"/>
  <c r="F43" i="1"/>
  <c r="G23" i="1" s="1"/>
  <c r="G43" i="1"/>
  <c r="G25" i="1" s="1"/>
  <c r="A25" i="1" s="1"/>
  <c r="A26" i="1" s="1"/>
  <c r="G26" i="1" s="1"/>
  <c r="H42" i="1"/>
  <c r="I42" i="1" s="1"/>
  <c r="H40" i="1"/>
  <c r="H39" i="1"/>
  <c r="H43" i="1" s="1"/>
  <c r="J60" i="1" l="1"/>
  <c r="J61" i="1"/>
  <c r="J64" i="1" s="1"/>
  <c r="J62" i="1"/>
  <c r="A23" i="1"/>
  <c r="A24" i="1" s="1"/>
  <c r="G24" i="1" s="1"/>
  <c r="A27" i="1" s="1"/>
  <c r="A29" i="1" s="1"/>
  <c r="G29" i="1" s="1"/>
  <c r="G27" i="1" s="1"/>
  <c r="G28" i="1"/>
  <c r="M64" i="12"/>
  <c r="M8" i="12"/>
  <c r="G64" i="12"/>
  <c r="G8" i="12"/>
  <c r="I39" i="1"/>
  <c r="I43" i="1" s="1"/>
  <c r="J42" i="1" s="1"/>
  <c r="I21" i="1"/>
  <c r="J28" i="1"/>
  <c r="J26" i="1"/>
  <c r="G38" i="1"/>
  <c r="F38" i="1"/>
  <c r="J23" i="1"/>
  <c r="J24" i="1"/>
  <c r="J25" i="1"/>
  <c r="J27" i="1"/>
  <c r="E24" i="1"/>
  <c r="E26" i="1"/>
  <c r="J41" i="1" l="1"/>
  <c r="J39" i="1"/>
  <c r="J4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3F3052EA-E398-4889-984D-1F0EE498B79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2909645-8405-47D6-B9FB-F9B95AD4298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<sst xmlns="http://schemas.openxmlformats.org/spreadsheetml/2006/main" count="570" uniqueCount="255">
  <si>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</si>
  <si>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</si>
  <si>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</si>
  <si>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</si>
  <si>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</si>
  <si>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</si>
  <si>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</si>
  <si>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</si>
  <si>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</si>
  <si>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</si>
  <si>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</si>
  <si>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</si>
  <si>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</si>
  <si>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</si>
  <si>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</si>
  <si>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</si>
  <si>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</si>
  <si>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</si>
  <si>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</si>
  <si>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</si>
  <si>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</si>
  <si>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</si>
  <si>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</si>
  <si>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</si>
  <si>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</si>
  <si>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</si>
  <si>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</si>
  <si>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</si>
  <si>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</si>
  <si>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</si>
  <si>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</si>
  <si>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</si>
  <si>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</si>
  <si>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</si>
  <si>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</si>
  <si>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</si>
  <si>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</si>
  <si>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</si>
  <si>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</si>
  <si>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</si>
  <si>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</si>
  <si>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</si>
  <si>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</si>
  <si>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</si>
  <si>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část</t>
  </si>
  <si>
    <t>SO 103.3</t>
  </si>
  <si>
    <t>Brodítka</t>
  </si>
  <si>
    <t>Objekt:</t>
  </si>
  <si>
    <t>Rozpočet:</t>
  </si>
  <si>
    <t>190346</t>
  </si>
  <si>
    <t>CPA DELFÍN Uherský Brod - venkovní bazény</t>
  </si>
  <si>
    <t>Město Uherský Brod</t>
  </si>
  <si>
    <t>Masarykovo nám. 100</t>
  </si>
  <si>
    <t>Uherský Brod</t>
  </si>
  <si>
    <t>68801</t>
  </si>
  <si>
    <t>00291463</t>
  </si>
  <si>
    <t>CZ00291463</t>
  </si>
  <si>
    <t>CENTROPROJEKT GROUP a.s.</t>
  </si>
  <si>
    <t>Štefánikova 167</t>
  </si>
  <si>
    <t>Zlín</t>
  </si>
  <si>
    <t>76001</t>
  </si>
  <si>
    <t>01643541</t>
  </si>
  <si>
    <t>CZ01643541</t>
  </si>
  <si>
    <t>Stavba</t>
  </si>
  <si>
    <t>Stavební objekt</t>
  </si>
  <si>
    <t>Celkem za stavbu</t>
  </si>
  <si>
    <t>CZK</t>
  </si>
  <si>
    <t>#POPR</t>
  </si>
  <si>
    <t>Popis rozpočtu: 1 - Stavební část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</si>
  <si>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</si>
  <si>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</si>
  <si>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</si>
  <si>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</si>
  <si>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</si>
  <si>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</si>
  <si>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Jsou-li v soupisu prací uvedeny odkazy na obchodní firmy, názvy nebo specifická označení výrobků apod., jsou</t>
  </si>
  <si>
    <t>takové odkazy pouze informativní a zhotoviteli umožňují v souladu s § 45-46 zákona 137/2006 Sb. použít i jiných</t>
  </si>
  <si>
    <t>kvalitativně a technicky obdobných, případně kvalitnějších řešení.</t>
  </si>
  <si>
    <t>Rekapitulace dílů</t>
  </si>
  <si>
    <t>Typ dílu</t>
  </si>
  <si>
    <t>Zemní práce</t>
  </si>
  <si>
    <t>2</t>
  </si>
  <si>
    <t>Základy a zvláštní zakládání</t>
  </si>
  <si>
    <t>63</t>
  </si>
  <si>
    <t>Podlahy a podlahové konstrukce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</si>
  <si>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</si>
  <si>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</si>
  <si>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</si>
  <si>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</si>
  <si>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</si>
  <si>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</si>
  <si>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</si>
  <si>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</si>
  <si>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</si>
  <si>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</si>
  <si>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</si>
  <si>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</si>
  <si>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</si>
  <si>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</si>
  <si>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</si>
  <si>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</si>
  <si>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</si>
  <si>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</si>
  <si>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</si>
  <si>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</si>
  <si>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</si>
  <si>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</si>
  <si>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</si>
  <si>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</si>
  <si>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</si>
  <si>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</si>
  <si>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</si>
  <si>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</si>
  <si>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</si>
  <si>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</si>
  <si>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</si>
  <si>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</si>
  <si>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131201110R00</t>
  </si>
  <si>
    <t>Hloubení nezapažených jam a zářezů do 50 m3, v hornině 3, hloubení strojně</t>
  </si>
  <si>
    <t>m3</t>
  </si>
  <si>
    <t>800-1</t>
  </si>
  <si>
    <t>RTS 20/ II</t>
  </si>
  <si>
    <t>Indiv</t>
  </si>
  <si>
    <t>Práce</t>
  </si>
  <si>
    <t>POL1_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</si>
  <si>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</si>
  <si>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SPI</t>
  </si>
  <si>
    <t xml:space="preserve">brodítko 1 : </t>
  </si>
  <si>
    <t>VV</t>
  </si>
  <si>
    <t>2,900*6,225*0,400</t>
  </si>
  <si>
    <t xml:space="preserve">brodítko 2 : </t>
  </si>
  <si>
    <t>2,500*4,500*0,400*2</t>
  </si>
  <si>
    <t>131201119R00</t>
  </si>
  <si>
    <t xml:space="preserve">Hloubení nezapažených jam a zářezů příplatek za lepivost, v hornině 3,  </t>
  </si>
  <si>
    <t>Odkaz na mn. položky pořadí 1 : 16,22100</t>
  </si>
  <si>
    <t>133201101R00</t>
  </si>
  <si>
    <t>Hloubení šachet v hornině 3_x000D_
 do 100 m3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</si>
  <si>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</si>
  <si>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>P1 : 0,400*0,400*0,600*2</t>
  </si>
  <si>
    <t>P1 : 0,400*0,400*0,600*2*2</t>
  </si>
  <si>
    <t>133201109R00</t>
  </si>
  <si>
    <t>Hloubení šachet v hornině 3_x000D_
 příplatek za lepivost horniny</t>
  </si>
  <si>
    <t>Odkaz na mn. položky pořadí 3 : 0,57600*0,3</t>
  </si>
  <si>
    <t>162601102R00</t>
  </si>
  <si>
    <t>Vodorovné přemístění výkopku z horniny 1 až 4, na vzdálenost přes 4 000  do 5 000 m</t>
  </si>
  <si>
    <t>po suchu, bez ohledu na druh dopravního prostředku, bez naložení výkopku, avšak se složením bez rozhrnutí,</t>
  </si>
  <si>
    <t>Odkaz na mn. položky pořadí 3 : 0,57600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</si>
  <si>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</si>
  <si>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</si>
  <si>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</si>
  <si>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</si>
  <si>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</si>
  <si>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 xml:space="preserve">štěrkopísek : </t>
  </si>
  <si>
    <t>0,500</t>
  </si>
  <si>
    <t>0,500*2</t>
  </si>
  <si>
    <t xml:space="preserve">recyklát : </t>
  </si>
  <si>
    <t>1,500*6,225*0,300</t>
  </si>
  <si>
    <t>1,500*4,500*0,300*2</t>
  </si>
  <si>
    <t>181101111R00</t>
  </si>
  <si>
    <t>Úprava pláně v zářezech bez rozlišení horniny, se zhutněním - ručně</t>
  </si>
  <si>
    <t>m2</t>
  </si>
  <si>
    <t>vyrovnáním výškových rozdílů, ploch vodorovných a ploch do sklonu 1 : 5.</t>
  </si>
  <si>
    <t>4,000*7,000</t>
  </si>
  <si>
    <t>3,000*5,000*2</t>
  </si>
  <si>
    <t>199000002R00</t>
  </si>
  <si>
    <t>Poplatky za skládku horniny 1- 4</t>
  </si>
  <si>
    <t>Odkaz na mn. položky pořadí 5 : 16,79700</t>
  </si>
  <si>
    <t>58337368R</t>
  </si>
  <si>
    <t>štěrkopísek frakce 0,0 až 63,0 mm; třída A</t>
  </si>
  <si>
    <t>t</t>
  </si>
  <si>
    <t>SPCM</t>
  </si>
  <si>
    <t>Specifikace</t>
  </si>
  <si>
    <t>POL3_</t>
  </si>
  <si>
    <t>0,500*1,950</t>
  </si>
  <si>
    <t>0,500*2*1,950</t>
  </si>
  <si>
    <t>Koeficient : 0,20</t>
  </si>
  <si>
    <t>59691002.AR</t>
  </si>
  <si>
    <t>recyklát  betonový; frakce 16,0 až 32,0 mm</t>
  </si>
  <si>
    <t>1,500*6,225*0,300*1,950</t>
  </si>
  <si>
    <t>1,500*4,500*0,300*2*1,950</t>
  </si>
  <si>
    <t>271571111R00</t>
  </si>
  <si>
    <t xml:space="preserve">Polštáře zhutněné pod základy štěrkopísek tříděný,  </t>
  </si>
  <si>
    <t>800-2</t>
  </si>
  <si>
    <t>ZP1 : 6,325*0,800*0,050*2</t>
  </si>
  <si>
    <t>P1 : 0,500*0,500*0,050*2</t>
  </si>
  <si>
    <t>ZP2 : 4,600*0,600*0,050*2*2</t>
  </si>
  <si>
    <t>P1 : 0,500*0,500*0,050*2*2</t>
  </si>
  <si>
    <t>274321411R00</t>
  </si>
  <si>
    <t>Beton základových pasů železový třídy C 25/30</t>
  </si>
  <si>
    <t>801-1</t>
  </si>
  <si>
    <t>bez výztuže</t>
  </si>
  <si>
    <t>XC2</t>
  </si>
  <si>
    <t>ZP1 : 6,225*0,700*0,300*2</t>
  </si>
  <si>
    <t>ZP2 : 4,500*0,500*0,300*2*2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</si>
  <si>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</si>
  <si>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</si>
  <si>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</si>
  <si>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ZP1 : (6,225+0,700)*2*0,300*2</t>
  </si>
  <si>
    <t>ZP2 : (4,500+0,500)*2*0,300*2*2</t>
  </si>
  <si>
    <t>274351216R00</t>
  </si>
  <si>
    <t>Bednění stěn základových pasů odstranění</t>
  </si>
  <si>
    <t>Včetně očištění, vytřídění a uložení bednicího materiálu.</t>
  </si>
  <si>
    <t>Odkaz na mn. položky pořadí 13 : 20,31000</t>
  </si>
  <si>
    <t>274361921RT4</t>
  </si>
  <si>
    <t>Výztuž základových pasů ze svařovaných sítí průměr drátu 6 mm, velikost oka 100/100 mm</t>
  </si>
  <si>
    <t>ZP1 : 4,440/1000*6,225*0,700*2*2*1,25</t>
  </si>
  <si>
    <t>ZP2 : 4,440/1000*4,500*0,500*2*2*2*1,25</t>
  </si>
  <si>
    <t>275321411R00</t>
  </si>
  <si>
    <t>Beton základových patek železový třídy C 25/30</t>
  </si>
  <si>
    <t>bez dodávky a uložení výztuže</t>
  </si>
  <si>
    <t>P1 : 0,400*0,400*0,500*2</t>
  </si>
  <si>
    <t>ZP2 : 0,400*0,400*0,500*2*2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</si>
  <si>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</si>
  <si>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</si>
  <si>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</si>
  <si>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P1 : (0,400+0,400)*2*0,500*2</t>
  </si>
  <si>
    <t>ZP2 : (0,400+0,400)*2*0,500*2*2</t>
  </si>
  <si>
    <t>275351216R00</t>
  </si>
  <si>
    <t>Bednění stěn základových patek odstranění</t>
  </si>
  <si>
    <t>Včetně očištění, vytřídění a uložení bednícího materiálu.</t>
  </si>
  <si>
    <t>Odkaz na mn. položky pořadí 17 : 4,80000</t>
  </si>
  <si>
    <t>275361821R00</t>
  </si>
  <si>
    <t>Výztuž základových patek z betonářské oceli 10 505(R)</t>
  </si>
  <si>
    <t>včetně distančních prvků</t>
  </si>
  <si>
    <t>Odkaz na mn. položky pořadí 16 : 0,48000*0,07</t>
  </si>
  <si>
    <t>631312511R00</t>
  </si>
  <si>
    <t xml:space="preserve">Mazanina z betonu prostého tl. přes 50 do 80 mm třídy C 12/15,  </t>
  </si>
  <si>
    <t>(z kameniva) hlazená dřevěným hladítkem</t>
  </si>
  <si>
    <t>Včetně vytvoření dilatačních spár, bez zaplnění.</t>
  </si>
  <si>
    <t>X0</t>
  </si>
  <si>
    <t>63R002</t>
  </si>
  <si>
    <t>D+M podkladní zásypové vrstvy pod dno bazénu, 4/32 tl. 20 cm</t>
  </si>
  <si>
    <t>Vlastní</t>
  </si>
  <si>
    <t>hrubá vrstva: 4/32 s odstupňovaným granulováním zhutněná s účinností drenáže, min. 20 cm</t>
  </si>
  <si>
    <t>dělicí vrstva: když se vyžaduje, tak např.geotextilie (roucho) z propylénu</t>
  </si>
  <si>
    <t>(lámaná drť, žádný oblý materiál)</t>
  </si>
  <si>
    <t>Jemná vrstva musí splňovat tyto požadované hodnoty:</t>
  </si>
  <si>
    <t>pH= x&gt; 6,0</t>
  </si>
  <si>
    <t>elekt. vodivost = x &lt; 100 ms.m-1</t>
  </si>
  <si>
    <t>chloridy= x &lt; 250 mg.kg-1</t>
  </si>
  <si>
    <t>Fe = x &lt; 2 mg.kg-1</t>
  </si>
  <si>
    <t>feromagnet.součásti (magnet) = nejsou přípustné</t>
  </si>
  <si>
    <t>2,900*6,225</t>
  </si>
  <si>
    <t>2,500*4,500*2</t>
  </si>
  <si>
    <t>998001011R01</t>
  </si>
  <si>
    <t>Přesun hmot pro základy betonované na místě</t>
  </si>
  <si>
    <t>Přesun hmot</t>
  </si>
  <si>
    <t>POL7_</t>
  </si>
  <si>
    <t xml:space="preserve">Hmotnosti z položek s pořadovými čísly: : </t>
  </si>
  <si>
    <t xml:space="preserve">9,10,11,12,13,15,16,17,19,20,21, : </t>
  </si>
  <si>
    <t>Součet: : 51,58574</t>
  </si>
  <si>
    <t>SUM</t>
  </si>
  <si>
    <t>jemná vrstva: 4/8 granulace, cca 5 cm dobře zhutněná. Plošná tolerance +0,5 cm nad dnový rozvod popř. nad dnový lem</t>
  </si>
  <si>
    <t>Všechny pískové zásypové hmoty musí být zbaveny částí zeminy a kovových materiálů.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</si>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</sst>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LoAHpxszNyBqF/yuf0tTxb3Jr23Y38Zfb/Ox+lFQRutSFLgIuF1X3+u0jBkKrAjSXYgVv76+5vzm/ho5BCXcyw==" saltValue="gWUK3NuiP2YJouQmWhUpV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7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3712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57</v>
      </c>
      <c r="H8" s="18" t="s">
        <v>40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34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8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SUMIF(F60:F63,A16,I60:I63)+SUMIF(F60:F63,"PSU",I60:I63)</f>
        <v>0</v>
      </c>
      <c r="J16" s="81"/>
    </row>
    <row r="17" spans="1:10" ht="23.25" customHeight="1" x14ac:dyDescent="0.2">
      <c r="A17" s="198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SUMIF(F60:F63,A17,I60:I63)</f>
        <v>0</v>
      </c>
      <c r="J17" s="81"/>
    </row>
    <row r="18" spans="1:10" ht="23.25" customHeight="1" x14ac:dyDescent="0.2">
      <c r="A18" s="198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SUMIF(F60:F63,A18,I60:I63)</f>
        <v>0</v>
      </c>
      <c r="J18" s="81"/>
    </row>
    <row r="19" spans="1:10" ht="23.25" customHeight="1" x14ac:dyDescent="0.2">
      <c r="A19" s="198" t="s">
        <v>87</v>
      </c>
      <c r="B19" s="37" t="s">
        <v>27</v>
      </c>
      <c r="C19" s="58"/>
      <c r="D19" s="59"/>
      <c r="E19" s="79"/>
      <c r="F19" s="80"/>
      <c r="G19" s="79"/>
      <c r="H19" s="80"/>
      <c r="I19" s="79">
        <f>SUMIF(F60:F63,A19,I60:I63)</f>
        <v>0</v>
      </c>
      <c r="J19" s="81"/>
    </row>
    <row r="20" spans="1:10" ht="23.25" customHeight="1" x14ac:dyDescent="0.2">
      <c r="A20" s="198" t="s">
        <v>88</v>
      </c>
      <c r="B20" s="37" t="s">
        <v>28</v>
      </c>
      <c r="C20" s="58"/>
      <c r="D20" s="59"/>
      <c r="E20" s="79"/>
      <c r="F20" s="80"/>
      <c r="G20" s="79"/>
      <c r="H20" s="80"/>
      <c r="I20" s="79">
        <f>SUMIF(F60:F63,A20,I60:I63)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63</v>
      </c>
      <c r="C39" s="148"/>
      <c r="D39" s="148"/>
      <c r="E39" s="148"/>
      <c r="F39" s="149">
        <f>'SO 103.3 1 Pol'!AE147</f>
        <v>0</v>
      </c>
      <c r="G39" s="150">
        <f>'SO 103.3 1 Pol'!AF147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3"/>
      <c r="C40" s="154" t="s">
        <v>64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52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'SO 103.3 1 Pol'!AE147</f>
        <v>0</v>
      </c>
      <c r="G41" s="156">
        <f>'SO 103.3 1 Pol'!AF147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52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'SO 103.3 1 Pol'!AE147</f>
        <v>0</v>
      </c>
      <c r="G42" s="151">
        <f>'SO 103.3 1 Pol'!AF147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52" ht="25.5" hidden="1" customHeight="1" x14ac:dyDescent="0.2">
      <c r="A43" s="137"/>
      <c r="B43" s="160" t="s">
        <v>65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52" x14ac:dyDescent="0.2">
      <c r="A45" t="s">
        <v>67</v>
      </c>
      <c r="B45" t="s">
        <v>68</v>
      </c>
    </row>
    <row r="46" spans="1:52" x14ac:dyDescent="0.2">
      <c r="B46" s="177" t="s">
        <v>69</v>
      </c>
      <c r="C46" s="177"/>
      <c r="D46" s="177"/>
      <c r="E46" s="177"/>
      <c r="F46" s="177"/>
      <c r="G46" s="177"/>
      <c r="H46" s="177"/>
      <c r="I46" s="177"/>
      <c r="J46" s="177"/>
      <c r="AZ46" s="176" t="str">
        <f>B46</f>
        <v>Položky nenavázané na cenovou soustavu (D+M) budou oceněny kompletně včetně přesunu hmot.</v>
      </c>
    </row>
    <row r="47" spans="1:52" x14ac:dyDescent="0.2">
      <c r="B47" s="177" t="s">
        <v>70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Položky montáže nenavázané na cenovou soustavu budou oceněny kompletně včetně přesunu hmot.</v>
      </c>
    </row>
    <row r="48" spans="1:52" x14ac:dyDescent="0.2">
      <c r="B48" s="177" t="s">
        <v>71</v>
      </c>
      <c r="C48" s="177"/>
      <c r="D48" s="177"/>
      <c r="E48" s="177"/>
      <c r="F48" s="177"/>
      <c r="G48" s="177"/>
      <c r="H48" s="177"/>
      <c r="I48" s="177"/>
      <c r="J48" s="177"/>
      <c r="AZ48" s="176" t="str">
        <f>B48</f>
        <v>Dodávka materiálů (výrobků) nenavázaných na cenovou soustavu bude oceněna včetně přesunu hmot.</v>
      </c>
    </row>
    <row r="49" spans="1:52" x14ac:dyDescent="0.2">
      <c r="B49" s="177" t="s">
        <v>72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Poznámka:</v>
      </c>
    </row>
    <row r="50" spans="1:52" x14ac:dyDescent="0.2">
      <c r="B50" s="177" t="s">
        <v>73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PD znamená projektová dokumentace</v>
      </c>
    </row>
    <row r="51" spans="1:52" x14ac:dyDescent="0.2">
      <c r="B51" s="177" t="s">
        <v>74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D+M znamená dodávka a montáž</v>
      </c>
    </row>
    <row r="52" spans="1:52" ht="25.5" x14ac:dyDescent="0.2">
      <c r="B52" s="177" t="s">
        <v>75</v>
      </c>
      <c r="C52" s="177"/>
      <c r="D52" s="177"/>
      <c r="E52" s="177"/>
      <c r="F52" s="177"/>
      <c r="G52" s="177"/>
      <c r="H52" s="177"/>
      <c r="I52" s="177"/>
      <c r="J52" s="177"/>
      <c r="AZ52" s="176" t="str">
        <f>B52</f>
        <v>Jsou-li v soupisu prací uvedeny odkazy na obchodní firmy, názvy nebo specifická označení výrobků apod., jsou</v>
      </c>
    </row>
    <row r="53" spans="1:52" ht="25.5" x14ac:dyDescent="0.2">
      <c r="B53" s="177" t="s">
        <v>76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takové odkazy pouze informativní a zhotoviteli umožňují v souladu s § 45-46 zákona 137/2006 Sb. použít i jiných</v>
      </c>
    </row>
    <row r="54" spans="1:52" x14ac:dyDescent="0.2">
      <c r="B54" s="177" t="s">
        <v>77</v>
      </c>
      <c r="C54" s="177"/>
      <c r="D54" s="177"/>
      <c r="E54" s="177"/>
      <c r="F54" s="177"/>
      <c r="G54" s="177"/>
      <c r="H54" s="177"/>
      <c r="I54" s="177"/>
      <c r="J54" s="177"/>
      <c r="AZ54" s="176" t="str">
        <f>B54</f>
        <v>kvalitativně a technicky obdobných, případně kvalitnějších řešení.</v>
      </c>
    </row>
    <row r="57" spans="1:52" ht="15.75" x14ac:dyDescent="0.25">
      <c r="B57" s="178" t="s">
        <v>78</v>
      </c>
    </row>
    <row r="59" spans="1:52" ht="25.5" customHeight="1" x14ac:dyDescent="0.2">
      <c r="A59" s="180"/>
      <c r="B59" s="183" t="s">
        <v>17</v>
      </c>
      <c r="C59" s="183" t="s">
        <v>5</v>
      </c>
      <c r="D59" s="184"/>
      <c r="E59" s="184"/>
      <c r="F59" s="185" t="s">
        <v>79</v>
      </c>
      <c r="G59" s="185"/>
      <c r="H59" s="185"/>
      <c r="I59" s="185" t="s">
        <v>29</v>
      </c>
      <c r="J59" s="185" t="s">
        <v>0</v>
      </c>
    </row>
    <row r="60" spans="1:52" ht="36.75" customHeight="1" x14ac:dyDescent="0.2">
      <c r="A60" s="181"/>
      <c r="B60" s="186" t="s">
        <v>43</v>
      </c>
      <c r="C60" s="187" t="s">
        <v>80</v>
      </c>
      <c r="D60" s="188"/>
      <c r="E60" s="188"/>
      <c r="F60" s="194" t="s">
        <v>24</v>
      </c>
      <c r="G60" s="195"/>
      <c r="H60" s="195"/>
      <c r="I60" s="195">
        <f>'SO 103.3 1 Pol'!G8</f>
        <v>0</v>
      </c>
      <c r="J60" s="192" t="str">
        <f>IF(I64=0,"",I60/I64*100)</f>
        <v/>
      </c>
    </row>
    <row r="61" spans="1:52" ht="36.75" customHeight="1" x14ac:dyDescent="0.2">
      <c r="A61" s="181"/>
      <c r="B61" s="186" t="s">
        <v>81</v>
      </c>
      <c r="C61" s="187" t="s">
        <v>82</v>
      </c>
      <c r="D61" s="188"/>
      <c r="E61" s="188"/>
      <c r="F61" s="194" t="s">
        <v>24</v>
      </c>
      <c r="G61" s="195"/>
      <c r="H61" s="195"/>
      <c r="I61" s="195">
        <f>'SO 103.3 1 Pol'!G64</f>
        <v>0</v>
      </c>
      <c r="J61" s="192" t="str">
        <f>IF(I64=0,"",I61/I64*100)</f>
        <v/>
      </c>
    </row>
    <row r="62" spans="1:52" ht="36.75" customHeight="1" x14ac:dyDescent="0.2">
      <c r="A62" s="181"/>
      <c r="B62" s="186" t="s">
        <v>83</v>
      </c>
      <c r="C62" s="187" t="s">
        <v>84</v>
      </c>
      <c r="D62" s="188"/>
      <c r="E62" s="188"/>
      <c r="F62" s="194" t="s">
        <v>24</v>
      </c>
      <c r="G62" s="195"/>
      <c r="H62" s="195"/>
      <c r="I62" s="195">
        <f>'SO 103.3 1 Pol'!G114</f>
        <v>0</v>
      </c>
      <c r="J62" s="192" t="str">
        <f>IF(I64=0,"",I62/I64*100)</f>
        <v/>
      </c>
    </row>
    <row r="63" spans="1:52" ht="36.75" customHeight="1" x14ac:dyDescent="0.2">
      <c r="A63" s="181"/>
      <c r="B63" s="186" t="s">
        <v>85</v>
      </c>
      <c r="C63" s="187" t="s">
        <v>86</v>
      </c>
      <c r="D63" s="188"/>
      <c r="E63" s="188"/>
      <c r="F63" s="194" t="s">
        <v>24</v>
      </c>
      <c r="G63" s="195"/>
      <c r="H63" s="195"/>
      <c r="I63" s="195">
        <f>'SO 103.3 1 Pol'!G141</f>
        <v>0</v>
      </c>
      <c r="J63" s="192" t="str">
        <f>IF(I64=0,"",I63/I64*100)</f>
        <v/>
      </c>
    </row>
    <row r="64" spans="1:52" ht="25.5" customHeight="1" x14ac:dyDescent="0.2">
      <c r="A64" s="182"/>
      <c r="B64" s="189" t="s">
        <v>1</v>
      </c>
      <c r="C64" s="190"/>
      <c r="D64" s="191"/>
      <c r="E64" s="191"/>
      <c r="F64" s="196"/>
      <c r="G64" s="197"/>
      <c r="H64" s="197"/>
      <c r="I64" s="197">
        <f>SUM(I60:I63)</f>
        <v>0</v>
      </c>
      <c r="J64" s="193">
        <f>SUM(J60:J63)</f>
        <v>0</v>
      </c>
    </row>
    <row r="65" spans="6:10" x14ac:dyDescent="0.2">
      <c r="F65" s="135"/>
      <c r="G65" s="135"/>
      <c r="H65" s="135"/>
      <c r="I65" s="135"/>
      <c r="J65" s="136"/>
    </row>
    <row r="66" spans="6:10" x14ac:dyDescent="0.2">
      <c r="F66" s="135"/>
      <c r="G66" s="135"/>
      <c r="H66" s="135"/>
      <c r="I66" s="135"/>
      <c r="J66" s="136"/>
    </row>
    <row r="67" spans="6:10" x14ac:dyDescent="0.2">
      <c r="F67" s="135"/>
      <c r="G67" s="135"/>
      <c r="H67" s="135"/>
      <c r="I67" s="135"/>
      <c r="J67" s="136"/>
    </row>
  </sheetData>
  <sheetProtection algorithmName="SHA-512" hashValue="faeCwDjBTM+KPL7xUOmeIld0srKApdVR8HklUufty7aHSXl0IMZLx4r9WRO0Q4yqTJocRhBcUDZrNl0IeusKHQ==" saltValue="Om0wWRYTXw9Mfwd3puDkn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1:E61"/>
    <mergeCell ref="C62:E62"/>
    <mergeCell ref="C63:E63"/>
    <mergeCell ref="B51:J51"/>
    <mergeCell ref="B52:J52"/>
    <mergeCell ref="B53:J53"/>
    <mergeCell ref="B54:J54"/>
    <mergeCell ref="C60:E60"/>
    <mergeCell ref="B46:J46"/>
    <mergeCell ref="B47:J47"/>
    <mergeCell ref="B48:J48"/>
    <mergeCell ref="B49:J49"/>
    <mergeCell ref="B50:J50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FN36Y4B8wA+Ad0MWvsna4Zbk4lBiNuSke5mHp3KIHCpl4ic533uo2R8jiHhHDOCGWvMW7BW2PaJj6TJJwNLCNg==" saltValue="8NtAtBFRDuCnuUmY/14Wb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B3E43-8E3E-494A-875C-FFF73FDF44EA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89</v>
      </c>
      <c r="B1" s="199"/>
      <c r="C1" s="199"/>
      <c r="D1" s="199"/>
      <c r="E1" s="199"/>
      <c r="F1" s="199"/>
      <c r="G1" s="199"/>
      <c r="AG1" t="s">
        <v>90</v>
      </c>
    </row>
    <row r="2" spans="1:60" ht="24.95" customHeight="1" x14ac:dyDescent="0.2">
      <c r="A2" s="200" t="s">
        <v>7</v>
      </c>
      <c r="B2" s="48" t="s">
        <v>49</v>
      </c>
      <c r="C2" s="203" t="s">
        <v>50</v>
      </c>
      <c r="D2" s="201"/>
      <c r="E2" s="201"/>
      <c r="F2" s="201"/>
      <c r="G2" s="202"/>
      <c r="AG2" t="s">
        <v>91</v>
      </c>
    </row>
    <row r="3" spans="1:60" ht="24.95" customHeight="1" x14ac:dyDescent="0.2">
      <c r="A3" s="200" t="s">
        <v>8</v>
      </c>
      <c r="B3" s="48" t="s">
        <v>45</v>
      </c>
      <c r="C3" s="203" t="s">
        <v>46</v>
      </c>
      <c r="D3" s="201"/>
      <c r="E3" s="201"/>
      <c r="F3" s="201"/>
      <c r="G3" s="202"/>
      <c r="AC3" s="179" t="s">
        <v>91</v>
      </c>
      <c r="AG3" t="s">
        <v>92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93</v>
      </c>
    </row>
    <row r="5" spans="1:60" x14ac:dyDescent="0.2">
      <c r="D5" s="10"/>
    </row>
    <row r="6" spans="1:60" ht="38.25" x14ac:dyDescent="0.2">
      <c r="A6" s="210" t="s">
        <v>94</v>
      </c>
      <c r="B6" s="212" t="s">
        <v>95</v>
      </c>
      <c r="C6" s="212" t="s">
        <v>96</v>
      </c>
      <c r="D6" s="211" t="s">
        <v>97</v>
      </c>
      <c r="E6" s="210" t="s">
        <v>98</v>
      </c>
      <c r="F6" s="209" t="s">
        <v>99</v>
      </c>
      <c r="G6" s="210" t="s">
        <v>29</v>
      </c>
      <c r="H6" s="213" t="s">
        <v>30</v>
      </c>
      <c r="I6" s="213" t="s">
        <v>100</v>
      </c>
      <c r="J6" s="213" t="s">
        <v>31</v>
      </c>
      <c r="K6" s="213" t="s">
        <v>101</v>
      </c>
      <c r="L6" s="213" t="s">
        <v>102</v>
      </c>
      <c r="M6" s="213" t="s">
        <v>103</v>
      </c>
      <c r="N6" s="213" t="s">
        <v>104</v>
      </c>
      <c r="O6" s="213" t="s">
        <v>105</v>
      </c>
      <c r="P6" s="213" t="s">
        <v>106</v>
      </c>
      <c r="Q6" s="213" t="s">
        <v>107</v>
      </c>
      <c r="R6" s="213" t="s">
        <v>108</v>
      </c>
      <c r="S6" s="213" t="s">
        <v>109</v>
      </c>
      <c r="T6" s="213" t="s">
        <v>110</v>
      </c>
      <c r="U6" s="213" t="s">
        <v>111</v>
      </c>
      <c r="V6" s="213" t="s">
        <v>112</v>
      </c>
      <c r="W6" s="213" t="s">
        <v>113</v>
      </c>
      <c r="X6" s="213" t="s">
        <v>114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9" t="s">
        <v>115</v>
      </c>
      <c r="B8" s="230" t="s">
        <v>43</v>
      </c>
      <c r="C8" s="247" t="s">
        <v>80</v>
      </c>
      <c r="D8" s="231"/>
      <c r="E8" s="232"/>
      <c r="F8" s="233"/>
      <c r="G8" s="233">
        <f>SUMIF(AG9:AG63,"&lt;&gt;NOR",G9:G63)</f>
        <v>0</v>
      </c>
      <c r="H8" s="233"/>
      <c r="I8" s="233">
        <f>SUM(I9:I63)</f>
        <v>0</v>
      </c>
      <c r="J8" s="233"/>
      <c r="K8" s="233">
        <f>SUM(K9:K63)</f>
        <v>0</v>
      </c>
      <c r="L8" s="233"/>
      <c r="M8" s="233">
        <f>SUM(M9:M63)</f>
        <v>0</v>
      </c>
      <c r="N8" s="233"/>
      <c r="O8" s="233">
        <f>SUM(O9:O63)</f>
        <v>19.54</v>
      </c>
      <c r="P8" s="233"/>
      <c r="Q8" s="233">
        <f>SUM(Q9:Q63)</f>
        <v>0</v>
      </c>
      <c r="R8" s="233"/>
      <c r="S8" s="233"/>
      <c r="T8" s="234"/>
      <c r="U8" s="228"/>
      <c r="V8" s="228">
        <f>SUM(V9:V63)</f>
        <v>14.35</v>
      </c>
      <c r="W8" s="228"/>
      <c r="X8" s="228"/>
      <c r="AG8" t="s">
        <v>116</v>
      </c>
    </row>
    <row r="9" spans="1:60" outlineLevel="1" x14ac:dyDescent="0.2">
      <c r="A9" s="235">
        <v>1</v>
      </c>
      <c r="B9" s="236" t="s">
        <v>117</v>
      </c>
      <c r="C9" s="248" t="s">
        <v>118</v>
      </c>
      <c r="D9" s="237" t="s">
        <v>119</v>
      </c>
      <c r="E9" s="238">
        <v>16.221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0" t="s">
        <v>120</v>
      </c>
      <c r="S9" s="240" t="s">
        <v>121</v>
      </c>
      <c r="T9" s="241" t="s">
        <v>122</v>
      </c>
      <c r="U9" s="223">
        <v>0.26666000000000001</v>
      </c>
      <c r="V9" s="223">
        <f>ROUND(E9*U9,2)</f>
        <v>4.33</v>
      </c>
      <c r="W9" s="223"/>
      <c r="X9" s="223" t="s">
        <v>123</v>
      </c>
      <c r="Y9" s="214"/>
      <c r="Z9" s="214"/>
      <c r="AA9" s="214"/>
      <c r="AB9" s="214"/>
      <c r="AC9" s="214"/>
      <c r="AD9" s="214"/>
      <c r="AE9" s="214"/>
      <c r="AF9" s="214"/>
      <c r="AG9" s="214" t="s">
        <v>124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33.75" outlineLevel="1" x14ac:dyDescent="0.2">
      <c r="A10" s="221"/>
      <c r="B10" s="222"/>
      <c r="C10" s="249" t="s">
        <v>125</v>
      </c>
      <c r="D10" s="243"/>
      <c r="E10" s="243"/>
      <c r="F10" s="243"/>
      <c r="G10" s="24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126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2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50" t="s">
        <v>127</v>
      </c>
      <c r="D11" s="224"/>
      <c r="E11" s="225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4"/>
      <c r="Z11" s="214"/>
      <c r="AA11" s="214"/>
      <c r="AB11" s="214"/>
      <c r="AC11" s="214"/>
      <c r="AD11" s="214"/>
      <c r="AE11" s="214"/>
      <c r="AF11" s="214"/>
      <c r="AG11" s="214" t="s">
        <v>128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50" t="s">
        <v>129</v>
      </c>
      <c r="D12" s="224"/>
      <c r="E12" s="225">
        <v>7.2210000000000001</v>
      </c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128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21"/>
      <c r="B13" s="222"/>
      <c r="C13" s="250" t="s">
        <v>130</v>
      </c>
      <c r="D13" s="224"/>
      <c r="E13" s="225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4"/>
      <c r="Z13" s="214"/>
      <c r="AA13" s="214"/>
      <c r="AB13" s="214"/>
      <c r="AC13" s="214"/>
      <c r="AD13" s="214"/>
      <c r="AE13" s="214"/>
      <c r="AF13" s="214"/>
      <c r="AG13" s="214" t="s">
        <v>128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1"/>
      <c r="B14" s="222"/>
      <c r="C14" s="250" t="s">
        <v>131</v>
      </c>
      <c r="D14" s="224"/>
      <c r="E14" s="225">
        <v>9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128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5">
        <v>2</v>
      </c>
      <c r="B15" s="236" t="s">
        <v>132</v>
      </c>
      <c r="C15" s="248" t="s">
        <v>133</v>
      </c>
      <c r="D15" s="237" t="s">
        <v>119</v>
      </c>
      <c r="E15" s="238">
        <v>16.221</v>
      </c>
      <c r="F15" s="239"/>
      <c r="G15" s="240">
        <f>ROUND(E15*F15,2)</f>
        <v>0</v>
      </c>
      <c r="H15" s="239"/>
      <c r="I15" s="240">
        <f>ROUND(E15*H15,2)</f>
        <v>0</v>
      </c>
      <c r="J15" s="239"/>
      <c r="K15" s="240">
        <f>ROUND(E15*J15,2)</f>
        <v>0</v>
      </c>
      <c r="L15" s="240">
        <v>21</v>
      </c>
      <c r="M15" s="240">
        <f>G15*(1+L15/100)</f>
        <v>0</v>
      </c>
      <c r="N15" s="240">
        <v>0</v>
      </c>
      <c r="O15" s="240">
        <f>ROUND(E15*N15,2)</f>
        <v>0</v>
      </c>
      <c r="P15" s="240">
        <v>0</v>
      </c>
      <c r="Q15" s="240">
        <f>ROUND(E15*P15,2)</f>
        <v>0</v>
      </c>
      <c r="R15" s="240" t="s">
        <v>120</v>
      </c>
      <c r="S15" s="240" t="s">
        <v>121</v>
      </c>
      <c r="T15" s="241" t="s">
        <v>122</v>
      </c>
      <c r="U15" s="223">
        <v>4.3099999999999999E-2</v>
      </c>
      <c r="V15" s="223">
        <f>ROUND(E15*U15,2)</f>
        <v>0.7</v>
      </c>
      <c r="W15" s="223"/>
      <c r="X15" s="223" t="s">
        <v>123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124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33.75" outlineLevel="1" x14ac:dyDescent="0.2">
      <c r="A16" s="221"/>
      <c r="B16" s="222"/>
      <c r="C16" s="249" t="s">
        <v>125</v>
      </c>
      <c r="D16" s="243"/>
      <c r="E16" s="243"/>
      <c r="F16" s="243"/>
      <c r="G16" s="24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126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42" t="str">
        <f>C16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21"/>
      <c r="B17" s="222"/>
      <c r="C17" s="250" t="s">
        <v>134</v>
      </c>
      <c r="D17" s="224"/>
      <c r="E17" s="225">
        <v>16.221</v>
      </c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14"/>
      <c r="Z17" s="214"/>
      <c r="AA17" s="214"/>
      <c r="AB17" s="214"/>
      <c r="AC17" s="214"/>
      <c r="AD17" s="214"/>
      <c r="AE17" s="214"/>
      <c r="AF17" s="214"/>
      <c r="AG17" s="214" t="s">
        <v>128</v>
      </c>
      <c r="AH17" s="214">
        <v>5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35">
        <v>3</v>
      </c>
      <c r="B18" s="236" t="s">
        <v>135</v>
      </c>
      <c r="C18" s="248" t="s">
        <v>136</v>
      </c>
      <c r="D18" s="237" t="s">
        <v>119</v>
      </c>
      <c r="E18" s="238">
        <v>0.57599999999999996</v>
      </c>
      <c r="F18" s="239"/>
      <c r="G18" s="240">
        <f>ROUND(E18*F18,2)</f>
        <v>0</v>
      </c>
      <c r="H18" s="239"/>
      <c r="I18" s="240">
        <f>ROUND(E18*H18,2)</f>
        <v>0</v>
      </c>
      <c r="J18" s="239"/>
      <c r="K18" s="240">
        <f>ROUND(E18*J18,2)</f>
        <v>0</v>
      </c>
      <c r="L18" s="240">
        <v>21</v>
      </c>
      <c r="M18" s="240">
        <f>G18*(1+L18/100)</f>
        <v>0</v>
      </c>
      <c r="N18" s="240">
        <v>0</v>
      </c>
      <c r="O18" s="240">
        <f>ROUND(E18*N18,2)</f>
        <v>0</v>
      </c>
      <c r="P18" s="240">
        <v>0</v>
      </c>
      <c r="Q18" s="240">
        <f>ROUND(E18*P18,2)</f>
        <v>0</v>
      </c>
      <c r="R18" s="240" t="s">
        <v>120</v>
      </c>
      <c r="S18" s="240" t="s">
        <v>121</v>
      </c>
      <c r="T18" s="241" t="s">
        <v>122</v>
      </c>
      <c r="U18" s="223">
        <v>3.1309999999999998</v>
      </c>
      <c r="V18" s="223">
        <f>ROUND(E18*U18,2)</f>
        <v>1.8</v>
      </c>
      <c r="W18" s="223"/>
      <c r="X18" s="223" t="s">
        <v>123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124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33.75" outlineLevel="1" x14ac:dyDescent="0.2">
      <c r="A19" s="221"/>
      <c r="B19" s="222"/>
      <c r="C19" s="249" t="s">
        <v>137</v>
      </c>
      <c r="D19" s="243"/>
      <c r="E19" s="243"/>
      <c r="F19" s="243"/>
      <c r="G19" s="24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4"/>
      <c r="Z19" s="214"/>
      <c r="AA19" s="214"/>
      <c r="AB19" s="214"/>
      <c r="AC19" s="214"/>
      <c r="AD19" s="214"/>
      <c r="AE19" s="214"/>
      <c r="AF19" s="214"/>
      <c r="AG19" s="214" t="s">
        <v>126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42" t="str">
        <f>C19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50" t="s">
        <v>127</v>
      </c>
      <c r="D20" s="224"/>
      <c r="E20" s="225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128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21"/>
      <c r="B21" s="222"/>
      <c r="C21" s="250" t="s">
        <v>138</v>
      </c>
      <c r="D21" s="224"/>
      <c r="E21" s="225">
        <v>0.192</v>
      </c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4"/>
      <c r="Z21" s="214"/>
      <c r="AA21" s="214"/>
      <c r="AB21" s="214"/>
      <c r="AC21" s="214"/>
      <c r="AD21" s="214"/>
      <c r="AE21" s="214"/>
      <c r="AF21" s="214"/>
      <c r="AG21" s="214" t="s">
        <v>128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21"/>
      <c r="B22" s="222"/>
      <c r="C22" s="250" t="s">
        <v>130</v>
      </c>
      <c r="D22" s="224"/>
      <c r="E22" s="225"/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4"/>
      <c r="Z22" s="214"/>
      <c r="AA22" s="214"/>
      <c r="AB22" s="214"/>
      <c r="AC22" s="214"/>
      <c r="AD22" s="214"/>
      <c r="AE22" s="214"/>
      <c r="AF22" s="214"/>
      <c r="AG22" s="214" t="s">
        <v>128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1"/>
      <c r="B23" s="222"/>
      <c r="C23" s="250" t="s">
        <v>139</v>
      </c>
      <c r="D23" s="224"/>
      <c r="E23" s="225">
        <v>0.38400000000000001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128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1" x14ac:dyDescent="0.2">
      <c r="A24" s="235">
        <v>4</v>
      </c>
      <c r="B24" s="236" t="s">
        <v>140</v>
      </c>
      <c r="C24" s="248" t="s">
        <v>141</v>
      </c>
      <c r="D24" s="237" t="s">
        <v>119</v>
      </c>
      <c r="E24" s="238">
        <v>0.17280000000000001</v>
      </c>
      <c r="F24" s="239"/>
      <c r="G24" s="240">
        <f>ROUND(E24*F24,2)</f>
        <v>0</v>
      </c>
      <c r="H24" s="239"/>
      <c r="I24" s="240">
        <f>ROUND(E24*H24,2)</f>
        <v>0</v>
      </c>
      <c r="J24" s="239"/>
      <c r="K24" s="240">
        <f>ROUND(E24*J24,2)</f>
        <v>0</v>
      </c>
      <c r="L24" s="240">
        <v>21</v>
      </c>
      <c r="M24" s="240">
        <f>G24*(1+L24/100)</f>
        <v>0</v>
      </c>
      <c r="N24" s="240">
        <v>0</v>
      </c>
      <c r="O24" s="240">
        <f>ROUND(E24*N24,2)</f>
        <v>0</v>
      </c>
      <c r="P24" s="240">
        <v>0</v>
      </c>
      <c r="Q24" s="240">
        <f>ROUND(E24*P24,2)</f>
        <v>0</v>
      </c>
      <c r="R24" s="240" t="s">
        <v>120</v>
      </c>
      <c r="S24" s="240" t="s">
        <v>121</v>
      </c>
      <c r="T24" s="241" t="s">
        <v>122</v>
      </c>
      <c r="U24" s="223">
        <v>0.47399999999999998</v>
      </c>
      <c r="V24" s="223">
        <f>ROUND(E24*U24,2)</f>
        <v>0.08</v>
      </c>
      <c r="W24" s="223"/>
      <c r="X24" s="223" t="s">
        <v>123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124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33.75" outlineLevel="1" x14ac:dyDescent="0.2">
      <c r="A25" s="221"/>
      <c r="B25" s="222"/>
      <c r="C25" s="249" t="s">
        <v>137</v>
      </c>
      <c r="D25" s="243"/>
      <c r="E25" s="243"/>
      <c r="F25" s="243"/>
      <c r="G25" s="24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126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42" t="str">
        <f>C25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50" t="s">
        <v>142</v>
      </c>
      <c r="D26" s="224"/>
      <c r="E26" s="225">
        <v>0.17280000000000001</v>
      </c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14"/>
      <c r="Z26" s="214"/>
      <c r="AA26" s="214"/>
      <c r="AB26" s="214"/>
      <c r="AC26" s="214"/>
      <c r="AD26" s="214"/>
      <c r="AE26" s="214"/>
      <c r="AF26" s="214"/>
      <c r="AG26" s="214" t="s">
        <v>128</v>
      </c>
      <c r="AH26" s="214">
        <v>5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5">
        <v>5</v>
      </c>
      <c r="B27" s="236" t="s">
        <v>143</v>
      </c>
      <c r="C27" s="248" t="s">
        <v>144</v>
      </c>
      <c r="D27" s="237" t="s">
        <v>119</v>
      </c>
      <c r="E27" s="238">
        <v>16.797000000000001</v>
      </c>
      <c r="F27" s="239"/>
      <c r="G27" s="240">
        <f>ROUND(E27*F27,2)</f>
        <v>0</v>
      </c>
      <c r="H27" s="239"/>
      <c r="I27" s="240">
        <f>ROUND(E27*H27,2)</f>
        <v>0</v>
      </c>
      <c r="J27" s="239"/>
      <c r="K27" s="240">
        <f>ROUND(E27*J27,2)</f>
        <v>0</v>
      </c>
      <c r="L27" s="240">
        <v>21</v>
      </c>
      <c r="M27" s="240">
        <f>G27*(1+L27/100)</f>
        <v>0</v>
      </c>
      <c r="N27" s="240">
        <v>0</v>
      </c>
      <c r="O27" s="240">
        <f>ROUND(E27*N27,2)</f>
        <v>0</v>
      </c>
      <c r="P27" s="240">
        <v>0</v>
      </c>
      <c r="Q27" s="240">
        <f>ROUND(E27*P27,2)</f>
        <v>0</v>
      </c>
      <c r="R27" s="240" t="s">
        <v>120</v>
      </c>
      <c r="S27" s="240" t="s">
        <v>121</v>
      </c>
      <c r="T27" s="241" t="s">
        <v>122</v>
      </c>
      <c r="U27" s="223">
        <v>1.0999999999999999E-2</v>
      </c>
      <c r="V27" s="223">
        <f>ROUND(E27*U27,2)</f>
        <v>0.18</v>
      </c>
      <c r="W27" s="223"/>
      <c r="X27" s="223" t="s">
        <v>123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124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1"/>
      <c r="B28" s="222"/>
      <c r="C28" s="249" t="s">
        <v>145</v>
      </c>
      <c r="D28" s="243"/>
      <c r="E28" s="243"/>
      <c r="F28" s="243"/>
      <c r="G28" s="24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4"/>
      <c r="Z28" s="214"/>
      <c r="AA28" s="214"/>
      <c r="AB28" s="214"/>
      <c r="AC28" s="214"/>
      <c r="AD28" s="214"/>
      <c r="AE28" s="214"/>
      <c r="AF28" s="214"/>
      <c r="AG28" s="214" t="s">
        <v>126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42" t="str">
        <f>C28</f>
        <v>po suchu, bez ohledu na druh dopravního prostředku, bez naložení výkopku, avšak se složením bez rozhrnutí,</v>
      </c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50" t="s">
        <v>134</v>
      </c>
      <c r="D29" s="224"/>
      <c r="E29" s="225">
        <v>16.221</v>
      </c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128</v>
      </c>
      <c r="AH29" s="214">
        <v>5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21"/>
      <c r="B30" s="222"/>
      <c r="C30" s="250" t="s">
        <v>146</v>
      </c>
      <c r="D30" s="224"/>
      <c r="E30" s="225">
        <v>0.57599999999999996</v>
      </c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4"/>
      <c r="Z30" s="214"/>
      <c r="AA30" s="214"/>
      <c r="AB30" s="214"/>
      <c r="AC30" s="214"/>
      <c r="AD30" s="214"/>
      <c r="AE30" s="214"/>
      <c r="AF30" s="214"/>
      <c r="AG30" s="214" t="s">
        <v>128</v>
      </c>
      <c r="AH30" s="214">
        <v>5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 x14ac:dyDescent="0.2">
      <c r="A31" s="235">
        <v>6</v>
      </c>
      <c r="B31" s="236" t="s">
        <v>147</v>
      </c>
      <c r="C31" s="248" t="s">
        <v>148</v>
      </c>
      <c r="D31" s="237" t="s">
        <v>119</v>
      </c>
      <c r="E31" s="238">
        <v>8.3512500000000003</v>
      </c>
      <c r="F31" s="239"/>
      <c r="G31" s="240">
        <f>ROUND(E31*F31,2)</f>
        <v>0</v>
      </c>
      <c r="H31" s="239"/>
      <c r="I31" s="240">
        <f>ROUND(E31*H31,2)</f>
        <v>0</v>
      </c>
      <c r="J31" s="239"/>
      <c r="K31" s="240">
        <f>ROUND(E31*J31,2)</f>
        <v>0</v>
      </c>
      <c r="L31" s="240">
        <v>21</v>
      </c>
      <c r="M31" s="240">
        <f>G31*(1+L31/100)</f>
        <v>0</v>
      </c>
      <c r="N31" s="240">
        <v>0</v>
      </c>
      <c r="O31" s="240">
        <f>ROUND(E31*N31,2)</f>
        <v>0</v>
      </c>
      <c r="P31" s="240">
        <v>0</v>
      </c>
      <c r="Q31" s="240">
        <f>ROUND(E31*P31,2)</f>
        <v>0</v>
      </c>
      <c r="R31" s="240" t="s">
        <v>120</v>
      </c>
      <c r="S31" s="240" t="s">
        <v>121</v>
      </c>
      <c r="T31" s="241" t="s">
        <v>122</v>
      </c>
      <c r="U31" s="223">
        <v>0.20200000000000001</v>
      </c>
      <c r="V31" s="223">
        <f>ROUND(E31*U31,2)</f>
        <v>1.69</v>
      </c>
      <c r="W31" s="223"/>
      <c r="X31" s="223" t="s">
        <v>123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124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49" t="s">
        <v>149</v>
      </c>
      <c r="D32" s="243"/>
      <c r="E32" s="243"/>
      <c r="F32" s="243"/>
      <c r="G32" s="24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4"/>
      <c r="Z32" s="214"/>
      <c r="AA32" s="214"/>
      <c r="AB32" s="214"/>
      <c r="AC32" s="214"/>
      <c r="AD32" s="214"/>
      <c r="AE32" s="214"/>
      <c r="AF32" s="214"/>
      <c r="AG32" s="214" t="s">
        <v>126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1"/>
      <c r="B33" s="222"/>
      <c r="C33" s="251" t="s">
        <v>150</v>
      </c>
      <c r="D33" s="244"/>
      <c r="E33" s="244"/>
      <c r="F33" s="244"/>
      <c r="G33" s="244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4"/>
      <c r="Z33" s="214"/>
      <c r="AA33" s="214"/>
      <c r="AB33" s="214"/>
      <c r="AC33" s="214"/>
      <c r="AD33" s="214"/>
      <c r="AE33" s="214"/>
      <c r="AF33" s="214"/>
      <c r="AG33" s="214" t="s">
        <v>151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21"/>
      <c r="B34" s="222"/>
      <c r="C34" s="250" t="s">
        <v>152</v>
      </c>
      <c r="D34" s="224"/>
      <c r="E34" s="225"/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14"/>
      <c r="Z34" s="214"/>
      <c r="AA34" s="214"/>
      <c r="AB34" s="214"/>
      <c r="AC34" s="214"/>
      <c r="AD34" s="214"/>
      <c r="AE34" s="214"/>
      <c r="AF34" s="214"/>
      <c r="AG34" s="214" t="s">
        <v>128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21"/>
      <c r="B35" s="222"/>
      <c r="C35" s="250" t="s">
        <v>127</v>
      </c>
      <c r="D35" s="224"/>
      <c r="E35" s="225"/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4"/>
      <c r="Z35" s="214"/>
      <c r="AA35" s="214"/>
      <c r="AB35" s="214"/>
      <c r="AC35" s="214"/>
      <c r="AD35" s="214"/>
      <c r="AE35" s="214"/>
      <c r="AF35" s="214"/>
      <c r="AG35" s="214" t="s">
        <v>128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50" t="s">
        <v>153</v>
      </c>
      <c r="D36" s="224"/>
      <c r="E36" s="225">
        <v>0.5</v>
      </c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128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21"/>
      <c r="B37" s="222"/>
      <c r="C37" s="250" t="s">
        <v>130</v>
      </c>
      <c r="D37" s="224"/>
      <c r="E37" s="225"/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4"/>
      <c r="Z37" s="214"/>
      <c r="AA37" s="214"/>
      <c r="AB37" s="214"/>
      <c r="AC37" s="214"/>
      <c r="AD37" s="214"/>
      <c r="AE37" s="214"/>
      <c r="AF37" s="214"/>
      <c r="AG37" s="214" t="s">
        <v>128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21"/>
      <c r="B38" s="222"/>
      <c r="C38" s="250" t="s">
        <v>154</v>
      </c>
      <c r="D38" s="224"/>
      <c r="E38" s="225">
        <v>1</v>
      </c>
      <c r="F38" s="223"/>
      <c r="G38" s="22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14"/>
      <c r="Z38" s="214"/>
      <c r="AA38" s="214"/>
      <c r="AB38" s="214"/>
      <c r="AC38" s="214"/>
      <c r="AD38" s="214"/>
      <c r="AE38" s="214"/>
      <c r="AF38" s="214"/>
      <c r="AG38" s="214" t="s">
        <v>128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21"/>
      <c r="B39" s="222"/>
      <c r="C39" s="250" t="s">
        <v>155</v>
      </c>
      <c r="D39" s="224"/>
      <c r="E39" s="225"/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4"/>
      <c r="Z39" s="214"/>
      <c r="AA39" s="214"/>
      <c r="AB39" s="214"/>
      <c r="AC39" s="214"/>
      <c r="AD39" s="214"/>
      <c r="AE39" s="214"/>
      <c r="AF39" s="214"/>
      <c r="AG39" s="214" t="s">
        <v>128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50" t="s">
        <v>127</v>
      </c>
      <c r="D40" s="224"/>
      <c r="E40" s="225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4"/>
      <c r="Z40" s="214"/>
      <c r="AA40" s="214"/>
      <c r="AB40" s="214"/>
      <c r="AC40" s="214"/>
      <c r="AD40" s="214"/>
      <c r="AE40" s="214"/>
      <c r="AF40" s="214"/>
      <c r="AG40" s="214" t="s">
        <v>128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21"/>
      <c r="B41" s="222"/>
      <c r="C41" s="250" t="s">
        <v>156</v>
      </c>
      <c r="D41" s="224"/>
      <c r="E41" s="225">
        <v>2.80125</v>
      </c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4"/>
      <c r="Z41" s="214"/>
      <c r="AA41" s="214"/>
      <c r="AB41" s="214"/>
      <c r="AC41" s="214"/>
      <c r="AD41" s="214"/>
      <c r="AE41" s="214"/>
      <c r="AF41" s="214"/>
      <c r="AG41" s="214" t="s">
        <v>128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21"/>
      <c r="B42" s="222"/>
      <c r="C42" s="250" t="s">
        <v>130</v>
      </c>
      <c r="D42" s="224"/>
      <c r="E42" s="225"/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4"/>
      <c r="Z42" s="214"/>
      <c r="AA42" s="214"/>
      <c r="AB42" s="214"/>
      <c r="AC42" s="214"/>
      <c r="AD42" s="214"/>
      <c r="AE42" s="214"/>
      <c r="AF42" s="214"/>
      <c r="AG42" s="214" t="s">
        <v>128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21"/>
      <c r="B43" s="222"/>
      <c r="C43" s="250" t="s">
        <v>157</v>
      </c>
      <c r="D43" s="224"/>
      <c r="E43" s="225">
        <v>4.05</v>
      </c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4"/>
      <c r="Z43" s="214"/>
      <c r="AA43" s="214"/>
      <c r="AB43" s="214"/>
      <c r="AC43" s="214"/>
      <c r="AD43" s="214"/>
      <c r="AE43" s="214"/>
      <c r="AF43" s="214"/>
      <c r="AG43" s="214" t="s">
        <v>128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5">
        <v>7</v>
      </c>
      <c r="B44" s="236" t="s">
        <v>158</v>
      </c>
      <c r="C44" s="248" t="s">
        <v>159</v>
      </c>
      <c r="D44" s="237" t="s">
        <v>160</v>
      </c>
      <c r="E44" s="238">
        <v>58</v>
      </c>
      <c r="F44" s="239"/>
      <c r="G44" s="240">
        <f>ROUND(E44*F44,2)</f>
        <v>0</v>
      </c>
      <c r="H44" s="239"/>
      <c r="I44" s="240">
        <f>ROUND(E44*H44,2)</f>
        <v>0</v>
      </c>
      <c r="J44" s="239"/>
      <c r="K44" s="240">
        <f>ROUND(E44*J44,2)</f>
        <v>0</v>
      </c>
      <c r="L44" s="240">
        <v>21</v>
      </c>
      <c r="M44" s="240">
        <f>G44*(1+L44/100)</f>
        <v>0</v>
      </c>
      <c r="N44" s="240">
        <v>0</v>
      </c>
      <c r="O44" s="240">
        <f>ROUND(E44*N44,2)</f>
        <v>0</v>
      </c>
      <c r="P44" s="240">
        <v>0</v>
      </c>
      <c r="Q44" s="240">
        <f>ROUND(E44*P44,2)</f>
        <v>0</v>
      </c>
      <c r="R44" s="240" t="s">
        <v>120</v>
      </c>
      <c r="S44" s="240" t="s">
        <v>121</v>
      </c>
      <c r="T44" s="241" t="s">
        <v>122</v>
      </c>
      <c r="U44" s="223">
        <v>9.6000000000000002E-2</v>
      </c>
      <c r="V44" s="223">
        <f>ROUND(E44*U44,2)</f>
        <v>5.57</v>
      </c>
      <c r="W44" s="223"/>
      <c r="X44" s="223" t="s">
        <v>123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124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21"/>
      <c r="B45" s="222"/>
      <c r="C45" s="249" t="s">
        <v>161</v>
      </c>
      <c r="D45" s="243"/>
      <c r="E45" s="243"/>
      <c r="F45" s="243"/>
      <c r="G45" s="24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4"/>
      <c r="Z45" s="214"/>
      <c r="AA45" s="214"/>
      <c r="AB45" s="214"/>
      <c r="AC45" s="214"/>
      <c r="AD45" s="214"/>
      <c r="AE45" s="214"/>
      <c r="AF45" s="214"/>
      <c r="AG45" s="214" t="s">
        <v>126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21"/>
      <c r="B46" s="222"/>
      <c r="C46" s="250" t="s">
        <v>127</v>
      </c>
      <c r="D46" s="224"/>
      <c r="E46" s="225"/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14"/>
      <c r="Z46" s="214"/>
      <c r="AA46" s="214"/>
      <c r="AB46" s="214"/>
      <c r="AC46" s="214"/>
      <c r="AD46" s="214"/>
      <c r="AE46" s="214"/>
      <c r="AF46" s="214"/>
      <c r="AG46" s="214" t="s">
        <v>128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21"/>
      <c r="B47" s="222"/>
      <c r="C47" s="250" t="s">
        <v>162</v>
      </c>
      <c r="D47" s="224"/>
      <c r="E47" s="225">
        <v>28</v>
      </c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4"/>
      <c r="Z47" s="214"/>
      <c r="AA47" s="214"/>
      <c r="AB47" s="214"/>
      <c r="AC47" s="214"/>
      <c r="AD47" s="214"/>
      <c r="AE47" s="214"/>
      <c r="AF47" s="214"/>
      <c r="AG47" s="214" t="s">
        <v>128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21"/>
      <c r="B48" s="222"/>
      <c r="C48" s="250" t="s">
        <v>130</v>
      </c>
      <c r="D48" s="224"/>
      <c r="E48" s="225"/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14"/>
      <c r="Z48" s="214"/>
      <c r="AA48" s="214"/>
      <c r="AB48" s="214"/>
      <c r="AC48" s="214"/>
      <c r="AD48" s="214"/>
      <c r="AE48" s="214"/>
      <c r="AF48" s="214"/>
      <c r="AG48" s="214" t="s">
        <v>128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21"/>
      <c r="B49" s="222"/>
      <c r="C49" s="250" t="s">
        <v>163</v>
      </c>
      <c r="D49" s="224"/>
      <c r="E49" s="225">
        <v>30</v>
      </c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14"/>
      <c r="Z49" s="214"/>
      <c r="AA49" s="214"/>
      <c r="AB49" s="214"/>
      <c r="AC49" s="214"/>
      <c r="AD49" s="214"/>
      <c r="AE49" s="214"/>
      <c r="AF49" s="214"/>
      <c r="AG49" s="214" t="s">
        <v>128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5">
        <v>8</v>
      </c>
      <c r="B50" s="236" t="s">
        <v>164</v>
      </c>
      <c r="C50" s="248" t="s">
        <v>165</v>
      </c>
      <c r="D50" s="237" t="s">
        <v>119</v>
      </c>
      <c r="E50" s="238">
        <v>16.797000000000001</v>
      </c>
      <c r="F50" s="239"/>
      <c r="G50" s="240">
        <f>ROUND(E50*F50,2)</f>
        <v>0</v>
      </c>
      <c r="H50" s="239"/>
      <c r="I50" s="240">
        <f>ROUND(E50*H50,2)</f>
        <v>0</v>
      </c>
      <c r="J50" s="239"/>
      <c r="K50" s="240">
        <f>ROUND(E50*J50,2)</f>
        <v>0</v>
      </c>
      <c r="L50" s="240">
        <v>21</v>
      </c>
      <c r="M50" s="240">
        <f>G50*(1+L50/100)</f>
        <v>0</v>
      </c>
      <c r="N50" s="240">
        <v>0</v>
      </c>
      <c r="O50" s="240">
        <f>ROUND(E50*N50,2)</f>
        <v>0</v>
      </c>
      <c r="P50" s="240">
        <v>0</v>
      </c>
      <c r="Q50" s="240">
        <f>ROUND(E50*P50,2)</f>
        <v>0</v>
      </c>
      <c r="R50" s="240" t="s">
        <v>120</v>
      </c>
      <c r="S50" s="240" t="s">
        <v>121</v>
      </c>
      <c r="T50" s="241" t="s">
        <v>122</v>
      </c>
      <c r="U50" s="223">
        <v>0</v>
      </c>
      <c r="V50" s="223">
        <f>ROUND(E50*U50,2)</f>
        <v>0</v>
      </c>
      <c r="W50" s="223"/>
      <c r="X50" s="223" t="s">
        <v>123</v>
      </c>
      <c r="Y50" s="214"/>
      <c r="Z50" s="214"/>
      <c r="AA50" s="214"/>
      <c r="AB50" s="214"/>
      <c r="AC50" s="214"/>
      <c r="AD50" s="214"/>
      <c r="AE50" s="214"/>
      <c r="AF50" s="214"/>
      <c r="AG50" s="214" t="s">
        <v>124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21"/>
      <c r="B51" s="222"/>
      <c r="C51" s="250" t="s">
        <v>166</v>
      </c>
      <c r="D51" s="224"/>
      <c r="E51" s="225">
        <v>16.797000000000001</v>
      </c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4"/>
      <c r="Z51" s="214"/>
      <c r="AA51" s="214"/>
      <c r="AB51" s="214"/>
      <c r="AC51" s="214"/>
      <c r="AD51" s="214"/>
      <c r="AE51" s="214"/>
      <c r="AF51" s="214"/>
      <c r="AG51" s="214" t="s">
        <v>128</v>
      </c>
      <c r="AH51" s="214">
        <v>5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5">
        <v>9</v>
      </c>
      <c r="B52" s="236" t="s">
        <v>167</v>
      </c>
      <c r="C52" s="248" t="s">
        <v>168</v>
      </c>
      <c r="D52" s="237" t="s">
        <v>169</v>
      </c>
      <c r="E52" s="238">
        <v>3.51</v>
      </c>
      <c r="F52" s="239"/>
      <c r="G52" s="240">
        <f>ROUND(E52*F52,2)</f>
        <v>0</v>
      </c>
      <c r="H52" s="239"/>
      <c r="I52" s="240">
        <f>ROUND(E52*H52,2)</f>
        <v>0</v>
      </c>
      <c r="J52" s="239"/>
      <c r="K52" s="240">
        <f>ROUND(E52*J52,2)</f>
        <v>0</v>
      </c>
      <c r="L52" s="240">
        <v>21</v>
      </c>
      <c r="M52" s="240">
        <f>G52*(1+L52/100)</f>
        <v>0</v>
      </c>
      <c r="N52" s="240">
        <v>1</v>
      </c>
      <c r="O52" s="240">
        <f>ROUND(E52*N52,2)</f>
        <v>3.51</v>
      </c>
      <c r="P52" s="240">
        <v>0</v>
      </c>
      <c r="Q52" s="240">
        <f>ROUND(E52*P52,2)</f>
        <v>0</v>
      </c>
      <c r="R52" s="240" t="s">
        <v>170</v>
      </c>
      <c r="S52" s="240" t="s">
        <v>121</v>
      </c>
      <c r="T52" s="241" t="s">
        <v>122</v>
      </c>
      <c r="U52" s="223">
        <v>0</v>
      </c>
      <c r="V52" s="223">
        <f>ROUND(E52*U52,2)</f>
        <v>0</v>
      </c>
      <c r="W52" s="223"/>
      <c r="X52" s="223" t="s">
        <v>171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172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21"/>
      <c r="B53" s="222"/>
      <c r="C53" s="250" t="s">
        <v>127</v>
      </c>
      <c r="D53" s="224"/>
      <c r="E53" s="225"/>
      <c r="F53" s="223"/>
      <c r="G53" s="223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14"/>
      <c r="Z53" s="214"/>
      <c r="AA53" s="214"/>
      <c r="AB53" s="214"/>
      <c r="AC53" s="214"/>
      <c r="AD53" s="214"/>
      <c r="AE53" s="214"/>
      <c r="AF53" s="214"/>
      <c r="AG53" s="214" t="s">
        <v>128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21"/>
      <c r="B54" s="222"/>
      <c r="C54" s="250" t="s">
        <v>173</v>
      </c>
      <c r="D54" s="224"/>
      <c r="E54" s="225">
        <v>0.97499999999999998</v>
      </c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14"/>
      <c r="Z54" s="214"/>
      <c r="AA54" s="214"/>
      <c r="AB54" s="214"/>
      <c r="AC54" s="214"/>
      <c r="AD54" s="214"/>
      <c r="AE54" s="214"/>
      <c r="AF54" s="214"/>
      <c r="AG54" s="214" t="s">
        <v>128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21"/>
      <c r="B55" s="222"/>
      <c r="C55" s="250" t="s">
        <v>130</v>
      </c>
      <c r="D55" s="224"/>
      <c r="E55" s="225"/>
      <c r="F55" s="223"/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14"/>
      <c r="Z55" s="214"/>
      <c r="AA55" s="214"/>
      <c r="AB55" s="214"/>
      <c r="AC55" s="214"/>
      <c r="AD55" s="214"/>
      <c r="AE55" s="214"/>
      <c r="AF55" s="214"/>
      <c r="AG55" s="214" t="s">
        <v>128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21"/>
      <c r="B56" s="222"/>
      <c r="C56" s="250" t="s">
        <v>174</v>
      </c>
      <c r="D56" s="224"/>
      <c r="E56" s="225">
        <v>1.95</v>
      </c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14"/>
      <c r="Z56" s="214"/>
      <c r="AA56" s="214"/>
      <c r="AB56" s="214"/>
      <c r="AC56" s="214"/>
      <c r="AD56" s="214"/>
      <c r="AE56" s="214"/>
      <c r="AF56" s="214"/>
      <c r="AG56" s="214" t="s">
        <v>128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21"/>
      <c r="B57" s="222"/>
      <c r="C57" s="252" t="s">
        <v>175</v>
      </c>
      <c r="D57" s="226"/>
      <c r="E57" s="227">
        <v>0.58499999999999996</v>
      </c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4"/>
      <c r="Z57" s="214"/>
      <c r="AA57" s="214"/>
      <c r="AB57" s="214"/>
      <c r="AC57" s="214"/>
      <c r="AD57" s="214"/>
      <c r="AE57" s="214"/>
      <c r="AF57" s="214"/>
      <c r="AG57" s="214" t="s">
        <v>128</v>
      </c>
      <c r="AH57" s="214">
        <v>4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5">
        <v>10</v>
      </c>
      <c r="B58" s="236" t="s">
        <v>176</v>
      </c>
      <c r="C58" s="248" t="s">
        <v>177</v>
      </c>
      <c r="D58" s="237" t="s">
        <v>169</v>
      </c>
      <c r="E58" s="238">
        <v>16.031929999999999</v>
      </c>
      <c r="F58" s="239"/>
      <c r="G58" s="240">
        <f>ROUND(E58*F58,2)</f>
        <v>0</v>
      </c>
      <c r="H58" s="239"/>
      <c r="I58" s="240">
        <f>ROUND(E58*H58,2)</f>
        <v>0</v>
      </c>
      <c r="J58" s="239"/>
      <c r="K58" s="240">
        <f>ROUND(E58*J58,2)</f>
        <v>0</v>
      </c>
      <c r="L58" s="240">
        <v>21</v>
      </c>
      <c r="M58" s="240">
        <f>G58*(1+L58/100)</f>
        <v>0</v>
      </c>
      <c r="N58" s="240">
        <v>1</v>
      </c>
      <c r="O58" s="240">
        <f>ROUND(E58*N58,2)</f>
        <v>16.03</v>
      </c>
      <c r="P58" s="240">
        <v>0</v>
      </c>
      <c r="Q58" s="240">
        <f>ROUND(E58*P58,2)</f>
        <v>0</v>
      </c>
      <c r="R58" s="240" t="s">
        <v>170</v>
      </c>
      <c r="S58" s="240" t="s">
        <v>121</v>
      </c>
      <c r="T58" s="241" t="s">
        <v>122</v>
      </c>
      <c r="U58" s="223">
        <v>0</v>
      </c>
      <c r="V58" s="223">
        <f>ROUND(E58*U58,2)</f>
        <v>0</v>
      </c>
      <c r="W58" s="223"/>
      <c r="X58" s="223" t="s">
        <v>171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172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21"/>
      <c r="B59" s="222"/>
      <c r="C59" s="250" t="s">
        <v>127</v>
      </c>
      <c r="D59" s="224"/>
      <c r="E59" s="225"/>
      <c r="F59" s="223"/>
      <c r="G59" s="223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23"/>
      <c r="Y59" s="214"/>
      <c r="Z59" s="214"/>
      <c r="AA59" s="214"/>
      <c r="AB59" s="214"/>
      <c r="AC59" s="214"/>
      <c r="AD59" s="214"/>
      <c r="AE59" s="214"/>
      <c r="AF59" s="214"/>
      <c r="AG59" s="214" t="s">
        <v>128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50" t="s">
        <v>178</v>
      </c>
      <c r="D60" s="224"/>
      <c r="E60" s="225">
        <v>5.46244</v>
      </c>
      <c r="F60" s="223"/>
      <c r="G60" s="223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214"/>
      <c r="Z60" s="214"/>
      <c r="AA60" s="214"/>
      <c r="AB60" s="214"/>
      <c r="AC60" s="214"/>
      <c r="AD60" s="214"/>
      <c r="AE60" s="214"/>
      <c r="AF60" s="214"/>
      <c r="AG60" s="214" t="s">
        <v>128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21"/>
      <c r="B61" s="222"/>
      <c r="C61" s="250" t="s">
        <v>130</v>
      </c>
      <c r="D61" s="224"/>
      <c r="E61" s="225"/>
      <c r="F61" s="223"/>
      <c r="G61" s="223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4"/>
      <c r="Z61" s="214"/>
      <c r="AA61" s="214"/>
      <c r="AB61" s="214"/>
      <c r="AC61" s="214"/>
      <c r="AD61" s="214"/>
      <c r="AE61" s="214"/>
      <c r="AF61" s="214"/>
      <c r="AG61" s="214" t="s">
        <v>128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50" t="s">
        <v>179</v>
      </c>
      <c r="D62" s="224"/>
      <c r="E62" s="225">
        <v>7.8975</v>
      </c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4"/>
      <c r="Z62" s="214"/>
      <c r="AA62" s="214"/>
      <c r="AB62" s="214"/>
      <c r="AC62" s="214"/>
      <c r="AD62" s="214"/>
      <c r="AE62" s="214"/>
      <c r="AF62" s="214"/>
      <c r="AG62" s="214" t="s">
        <v>128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21"/>
      <c r="B63" s="222"/>
      <c r="C63" s="252" t="s">
        <v>175</v>
      </c>
      <c r="D63" s="226"/>
      <c r="E63" s="227">
        <v>2.6719900000000001</v>
      </c>
      <c r="F63" s="223"/>
      <c r="G63" s="223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14"/>
      <c r="Z63" s="214"/>
      <c r="AA63" s="214"/>
      <c r="AB63" s="214"/>
      <c r="AC63" s="214"/>
      <c r="AD63" s="214"/>
      <c r="AE63" s="214"/>
      <c r="AF63" s="214"/>
      <c r="AG63" s="214" t="s">
        <v>128</v>
      </c>
      <c r="AH63" s="214">
        <v>4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x14ac:dyDescent="0.2">
      <c r="A64" s="229" t="s">
        <v>115</v>
      </c>
      <c r="B64" s="230" t="s">
        <v>81</v>
      </c>
      <c r="C64" s="247" t="s">
        <v>82</v>
      </c>
      <c r="D64" s="231"/>
      <c r="E64" s="232"/>
      <c r="F64" s="233"/>
      <c r="G64" s="233">
        <f>SUMIF(AG65:AG113,"&lt;&gt;NOR",G65:G113)</f>
        <v>0</v>
      </c>
      <c r="H64" s="233"/>
      <c r="I64" s="233">
        <f>SUM(I65:I113)</f>
        <v>0</v>
      </c>
      <c r="J64" s="233"/>
      <c r="K64" s="233">
        <f>SUM(K65:K113)</f>
        <v>0</v>
      </c>
      <c r="L64" s="233"/>
      <c r="M64" s="233">
        <f>SUM(M65:M113)</f>
        <v>0</v>
      </c>
      <c r="N64" s="233"/>
      <c r="O64" s="233">
        <f>SUM(O65:O113)</f>
        <v>18.240000000000006</v>
      </c>
      <c r="P64" s="233"/>
      <c r="Q64" s="233">
        <f>SUM(Q65:Q113)</f>
        <v>0</v>
      </c>
      <c r="R64" s="233"/>
      <c r="S64" s="233"/>
      <c r="T64" s="234"/>
      <c r="U64" s="228"/>
      <c r="V64" s="228">
        <f>SUM(V65:V113)</f>
        <v>42.069999999999993</v>
      </c>
      <c r="W64" s="228"/>
      <c r="X64" s="228"/>
      <c r="AG64" t="s">
        <v>116</v>
      </c>
    </row>
    <row r="65" spans="1:60" outlineLevel="1" x14ac:dyDescent="0.2">
      <c r="A65" s="235">
        <v>11</v>
      </c>
      <c r="B65" s="236" t="s">
        <v>180</v>
      </c>
      <c r="C65" s="248" t="s">
        <v>181</v>
      </c>
      <c r="D65" s="237" t="s">
        <v>119</v>
      </c>
      <c r="E65" s="238">
        <v>1.133</v>
      </c>
      <c r="F65" s="239"/>
      <c r="G65" s="240">
        <f>ROUND(E65*F65,2)</f>
        <v>0</v>
      </c>
      <c r="H65" s="239"/>
      <c r="I65" s="240">
        <f>ROUND(E65*H65,2)</f>
        <v>0</v>
      </c>
      <c r="J65" s="239"/>
      <c r="K65" s="240">
        <f>ROUND(E65*J65,2)</f>
        <v>0</v>
      </c>
      <c r="L65" s="240">
        <v>21</v>
      </c>
      <c r="M65" s="240">
        <f>G65*(1+L65/100)</f>
        <v>0</v>
      </c>
      <c r="N65" s="240">
        <v>2.1</v>
      </c>
      <c r="O65" s="240">
        <f>ROUND(E65*N65,2)</f>
        <v>2.38</v>
      </c>
      <c r="P65" s="240">
        <v>0</v>
      </c>
      <c r="Q65" s="240">
        <f>ROUND(E65*P65,2)</f>
        <v>0</v>
      </c>
      <c r="R65" s="240" t="s">
        <v>182</v>
      </c>
      <c r="S65" s="240" t="s">
        <v>121</v>
      </c>
      <c r="T65" s="241" t="s">
        <v>122</v>
      </c>
      <c r="U65" s="223">
        <v>0.96499999999999997</v>
      </c>
      <c r="V65" s="223">
        <f>ROUND(E65*U65,2)</f>
        <v>1.0900000000000001</v>
      </c>
      <c r="W65" s="223"/>
      <c r="X65" s="223" t="s">
        <v>123</v>
      </c>
      <c r="Y65" s="214"/>
      <c r="Z65" s="214"/>
      <c r="AA65" s="214"/>
      <c r="AB65" s="214"/>
      <c r="AC65" s="214"/>
      <c r="AD65" s="214"/>
      <c r="AE65" s="214"/>
      <c r="AF65" s="214"/>
      <c r="AG65" s="214" t="s">
        <v>124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1"/>
      <c r="B66" s="222"/>
      <c r="C66" s="250" t="s">
        <v>127</v>
      </c>
      <c r="D66" s="224"/>
      <c r="E66" s="225"/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4"/>
      <c r="Z66" s="214"/>
      <c r="AA66" s="214"/>
      <c r="AB66" s="214"/>
      <c r="AC66" s="214"/>
      <c r="AD66" s="214"/>
      <c r="AE66" s="214"/>
      <c r="AF66" s="214"/>
      <c r="AG66" s="214" t="s">
        <v>128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21"/>
      <c r="B67" s="222"/>
      <c r="C67" s="250" t="s">
        <v>183</v>
      </c>
      <c r="D67" s="224"/>
      <c r="E67" s="225">
        <v>0.50600000000000001</v>
      </c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23"/>
      <c r="X67" s="223"/>
      <c r="Y67" s="214"/>
      <c r="Z67" s="214"/>
      <c r="AA67" s="214"/>
      <c r="AB67" s="214"/>
      <c r="AC67" s="214"/>
      <c r="AD67" s="214"/>
      <c r="AE67" s="214"/>
      <c r="AF67" s="214"/>
      <c r="AG67" s="214" t="s">
        <v>128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21"/>
      <c r="B68" s="222"/>
      <c r="C68" s="250" t="s">
        <v>184</v>
      </c>
      <c r="D68" s="224"/>
      <c r="E68" s="225">
        <v>2.5000000000000001E-2</v>
      </c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4"/>
      <c r="Z68" s="214"/>
      <c r="AA68" s="214"/>
      <c r="AB68" s="214"/>
      <c r="AC68" s="214"/>
      <c r="AD68" s="214"/>
      <c r="AE68" s="214"/>
      <c r="AF68" s="214"/>
      <c r="AG68" s="214" t="s">
        <v>128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21"/>
      <c r="B69" s="222"/>
      <c r="C69" s="250" t="s">
        <v>130</v>
      </c>
      <c r="D69" s="224"/>
      <c r="E69" s="225"/>
      <c r="F69" s="223"/>
      <c r="G69" s="223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  <c r="T69" s="223"/>
      <c r="U69" s="223"/>
      <c r="V69" s="223"/>
      <c r="W69" s="223"/>
      <c r="X69" s="223"/>
      <c r="Y69" s="214"/>
      <c r="Z69" s="214"/>
      <c r="AA69" s="214"/>
      <c r="AB69" s="214"/>
      <c r="AC69" s="214"/>
      <c r="AD69" s="214"/>
      <c r="AE69" s="214"/>
      <c r="AF69" s="214"/>
      <c r="AG69" s="214" t="s">
        <v>128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21"/>
      <c r="B70" s="222"/>
      <c r="C70" s="250" t="s">
        <v>185</v>
      </c>
      <c r="D70" s="224"/>
      <c r="E70" s="225">
        <v>0.55200000000000005</v>
      </c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4"/>
      <c r="Z70" s="214"/>
      <c r="AA70" s="214"/>
      <c r="AB70" s="214"/>
      <c r="AC70" s="214"/>
      <c r="AD70" s="214"/>
      <c r="AE70" s="214"/>
      <c r="AF70" s="214"/>
      <c r="AG70" s="214" t="s">
        <v>128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21"/>
      <c r="B71" s="222"/>
      <c r="C71" s="250" t="s">
        <v>186</v>
      </c>
      <c r="D71" s="224"/>
      <c r="E71" s="225">
        <v>0.05</v>
      </c>
      <c r="F71" s="223"/>
      <c r="G71" s="223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23"/>
      <c r="Y71" s="214"/>
      <c r="Z71" s="214"/>
      <c r="AA71" s="214"/>
      <c r="AB71" s="214"/>
      <c r="AC71" s="214"/>
      <c r="AD71" s="214"/>
      <c r="AE71" s="214"/>
      <c r="AF71" s="214"/>
      <c r="AG71" s="214" t="s">
        <v>128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5">
        <v>12</v>
      </c>
      <c r="B72" s="236" t="s">
        <v>187</v>
      </c>
      <c r="C72" s="248" t="s">
        <v>188</v>
      </c>
      <c r="D72" s="237" t="s">
        <v>119</v>
      </c>
      <c r="E72" s="238">
        <v>5.3144999999999998</v>
      </c>
      <c r="F72" s="239"/>
      <c r="G72" s="240">
        <f>ROUND(E72*F72,2)</f>
        <v>0</v>
      </c>
      <c r="H72" s="239"/>
      <c r="I72" s="240">
        <f>ROUND(E72*H72,2)</f>
        <v>0</v>
      </c>
      <c r="J72" s="239"/>
      <c r="K72" s="240">
        <f>ROUND(E72*J72,2)</f>
        <v>0</v>
      </c>
      <c r="L72" s="240">
        <v>21</v>
      </c>
      <c r="M72" s="240">
        <f>G72*(1+L72/100)</f>
        <v>0</v>
      </c>
      <c r="N72" s="240">
        <v>2.5249999999999999</v>
      </c>
      <c r="O72" s="240">
        <f>ROUND(E72*N72,2)</f>
        <v>13.42</v>
      </c>
      <c r="P72" s="240">
        <v>0</v>
      </c>
      <c r="Q72" s="240">
        <f>ROUND(E72*P72,2)</f>
        <v>0</v>
      </c>
      <c r="R72" s="240" t="s">
        <v>189</v>
      </c>
      <c r="S72" s="240" t="s">
        <v>121</v>
      </c>
      <c r="T72" s="241" t="s">
        <v>122</v>
      </c>
      <c r="U72" s="223">
        <v>0.48</v>
      </c>
      <c r="V72" s="223">
        <f>ROUND(E72*U72,2)</f>
        <v>2.5499999999999998</v>
      </c>
      <c r="W72" s="223"/>
      <c r="X72" s="223" t="s">
        <v>123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124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21"/>
      <c r="B73" s="222"/>
      <c r="C73" s="249" t="s">
        <v>190</v>
      </c>
      <c r="D73" s="243"/>
      <c r="E73" s="243"/>
      <c r="F73" s="243"/>
      <c r="G73" s="24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4"/>
      <c r="Z73" s="214"/>
      <c r="AA73" s="214"/>
      <c r="AB73" s="214"/>
      <c r="AC73" s="214"/>
      <c r="AD73" s="214"/>
      <c r="AE73" s="214"/>
      <c r="AF73" s="214"/>
      <c r="AG73" s="214" t="s">
        <v>126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21"/>
      <c r="B74" s="222"/>
      <c r="C74" s="251" t="s">
        <v>191</v>
      </c>
      <c r="D74" s="244"/>
      <c r="E74" s="244"/>
      <c r="F74" s="244"/>
      <c r="G74" s="244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14"/>
      <c r="Z74" s="214"/>
      <c r="AA74" s="214"/>
      <c r="AB74" s="214"/>
      <c r="AC74" s="214"/>
      <c r="AD74" s="214"/>
      <c r="AE74" s="214"/>
      <c r="AF74" s="214"/>
      <c r="AG74" s="214" t="s">
        <v>151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21"/>
      <c r="B75" s="222"/>
      <c r="C75" s="250" t="s">
        <v>127</v>
      </c>
      <c r="D75" s="224"/>
      <c r="E75" s="225"/>
      <c r="F75" s="223"/>
      <c r="G75" s="223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14"/>
      <c r="Z75" s="214"/>
      <c r="AA75" s="214"/>
      <c r="AB75" s="214"/>
      <c r="AC75" s="214"/>
      <c r="AD75" s="214"/>
      <c r="AE75" s="214"/>
      <c r="AF75" s="214"/>
      <c r="AG75" s="214" t="s">
        <v>128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50" t="s">
        <v>192</v>
      </c>
      <c r="D76" s="224"/>
      <c r="E76" s="225">
        <v>2.6145</v>
      </c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4"/>
      <c r="Z76" s="214"/>
      <c r="AA76" s="214"/>
      <c r="AB76" s="214"/>
      <c r="AC76" s="214"/>
      <c r="AD76" s="214"/>
      <c r="AE76" s="214"/>
      <c r="AF76" s="214"/>
      <c r="AG76" s="214" t="s">
        <v>128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50" t="s">
        <v>130</v>
      </c>
      <c r="D77" s="224"/>
      <c r="E77" s="225"/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4"/>
      <c r="Z77" s="214"/>
      <c r="AA77" s="214"/>
      <c r="AB77" s="214"/>
      <c r="AC77" s="214"/>
      <c r="AD77" s="214"/>
      <c r="AE77" s="214"/>
      <c r="AF77" s="214"/>
      <c r="AG77" s="214" t="s">
        <v>128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21"/>
      <c r="B78" s="222"/>
      <c r="C78" s="250" t="s">
        <v>193</v>
      </c>
      <c r="D78" s="224"/>
      <c r="E78" s="225">
        <v>2.7</v>
      </c>
      <c r="F78" s="223"/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14"/>
      <c r="Z78" s="214"/>
      <c r="AA78" s="214"/>
      <c r="AB78" s="214"/>
      <c r="AC78" s="214"/>
      <c r="AD78" s="214"/>
      <c r="AE78" s="214"/>
      <c r="AF78" s="214"/>
      <c r="AG78" s="214" t="s">
        <v>128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5">
        <v>13</v>
      </c>
      <c r="B79" s="236" t="s">
        <v>194</v>
      </c>
      <c r="C79" s="248" t="s">
        <v>195</v>
      </c>
      <c r="D79" s="237" t="s">
        <v>160</v>
      </c>
      <c r="E79" s="238">
        <v>20.309999999999999</v>
      </c>
      <c r="F79" s="239"/>
      <c r="G79" s="240">
        <f>ROUND(E79*F79,2)</f>
        <v>0</v>
      </c>
      <c r="H79" s="239"/>
      <c r="I79" s="240">
        <f>ROUND(E79*H79,2)</f>
        <v>0</v>
      </c>
      <c r="J79" s="239"/>
      <c r="K79" s="240">
        <f>ROUND(E79*J79,2)</f>
        <v>0</v>
      </c>
      <c r="L79" s="240">
        <v>21</v>
      </c>
      <c r="M79" s="240">
        <f>G79*(1+L79/100)</f>
        <v>0</v>
      </c>
      <c r="N79" s="240">
        <v>3.916E-2</v>
      </c>
      <c r="O79" s="240">
        <f>ROUND(E79*N79,2)</f>
        <v>0.8</v>
      </c>
      <c r="P79" s="240">
        <v>0</v>
      </c>
      <c r="Q79" s="240">
        <f>ROUND(E79*P79,2)</f>
        <v>0</v>
      </c>
      <c r="R79" s="240" t="s">
        <v>189</v>
      </c>
      <c r="S79" s="240" t="s">
        <v>121</v>
      </c>
      <c r="T79" s="241" t="s">
        <v>122</v>
      </c>
      <c r="U79" s="223">
        <v>1.05</v>
      </c>
      <c r="V79" s="223">
        <f>ROUND(E79*U79,2)</f>
        <v>21.33</v>
      </c>
      <c r="W79" s="223"/>
      <c r="X79" s="223" t="s">
        <v>123</v>
      </c>
      <c r="Y79" s="214"/>
      <c r="Z79" s="214"/>
      <c r="AA79" s="214"/>
      <c r="AB79" s="214"/>
      <c r="AC79" s="214"/>
      <c r="AD79" s="214"/>
      <c r="AE79" s="214"/>
      <c r="AF79" s="214"/>
      <c r="AG79" s="214" t="s">
        <v>124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ht="22.5" outlineLevel="1" x14ac:dyDescent="0.2">
      <c r="A80" s="221"/>
      <c r="B80" s="222"/>
      <c r="C80" s="249" t="s">
        <v>196</v>
      </c>
      <c r="D80" s="243"/>
      <c r="E80" s="243"/>
      <c r="F80" s="243"/>
      <c r="G80" s="24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  <c r="Y80" s="214"/>
      <c r="Z80" s="214"/>
      <c r="AA80" s="214"/>
      <c r="AB80" s="214"/>
      <c r="AC80" s="214"/>
      <c r="AD80" s="214"/>
      <c r="AE80" s="214"/>
      <c r="AF80" s="214"/>
      <c r="AG80" s="214" t="s">
        <v>126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42" t="str">
        <f>C80</f>
        <v>svislé nebo šikmé (odkloněné), půdorysně přímé nebo zalomené, stěn základových pasů ve volných nebo zapažených jámách, rýhách, šachtách, včetně případných vzpěr,</v>
      </c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21"/>
      <c r="B81" s="222"/>
      <c r="C81" s="250" t="s">
        <v>127</v>
      </c>
      <c r="D81" s="224"/>
      <c r="E81" s="225"/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4"/>
      <c r="Z81" s="214"/>
      <c r="AA81" s="214"/>
      <c r="AB81" s="214"/>
      <c r="AC81" s="214"/>
      <c r="AD81" s="214"/>
      <c r="AE81" s="214"/>
      <c r="AF81" s="214"/>
      <c r="AG81" s="214" t="s">
        <v>128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21"/>
      <c r="B82" s="222"/>
      <c r="C82" s="250" t="s">
        <v>197</v>
      </c>
      <c r="D82" s="224"/>
      <c r="E82" s="225">
        <v>8.31</v>
      </c>
      <c r="F82" s="223"/>
      <c r="G82" s="223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23"/>
      <c r="Y82" s="214"/>
      <c r="Z82" s="214"/>
      <c r="AA82" s="214"/>
      <c r="AB82" s="214"/>
      <c r="AC82" s="214"/>
      <c r="AD82" s="214"/>
      <c r="AE82" s="214"/>
      <c r="AF82" s="214"/>
      <c r="AG82" s="214" t="s">
        <v>128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21"/>
      <c r="B83" s="222"/>
      <c r="C83" s="250" t="s">
        <v>130</v>
      </c>
      <c r="D83" s="224"/>
      <c r="E83" s="225"/>
      <c r="F83" s="223"/>
      <c r="G83" s="223"/>
      <c r="H83" s="223"/>
      <c r="I83" s="223"/>
      <c r="J83" s="223"/>
      <c r="K83" s="223"/>
      <c r="L83" s="223"/>
      <c r="M83" s="223"/>
      <c r="N83" s="223"/>
      <c r="O83" s="223"/>
      <c r="P83" s="223"/>
      <c r="Q83" s="223"/>
      <c r="R83" s="223"/>
      <c r="S83" s="223"/>
      <c r="T83" s="223"/>
      <c r="U83" s="223"/>
      <c r="V83" s="223"/>
      <c r="W83" s="223"/>
      <c r="X83" s="223"/>
      <c r="Y83" s="214"/>
      <c r="Z83" s="214"/>
      <c r="AA83" s="214"/>
      <c r="AB83" s="214"/>
      <c r="AC83" s="214"/>
      <c r="AD83" s="214"/>
      <c r="AE83" s="214"/>
      <c r="AF83" s="214"/>
      <c r="AG83" s="214" t="s">
        <v>128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21"/>
      <c r="B84" s="222"/>
      <c r="C84" s="250" t="s">
        <v>198</v>
      </c>
      <c r="D84" s="224"/>
      <c r="E84" s="225">
        <v>12</v>
      </c>
      <c r="F84" s="223"/>
      <c r="G84" s="223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23"/>
      <c r="Y84" s="214"/>
      <c r="Z84" s="214"/>
      <c r="AA84" s="214"/>
      <c r="AB84" s="214"/>
      <c r="AC84" s="214"/>
      <c r="AD84" s="214"/>
      <c r="AE84" s="214"/>
      <c r="AF84" s="214"/>
      <c r="AG84" s="214" t="s">
        <v>128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5">
        <v>14</v>
      </c>
      <c r="B85" s="236" t="s">
        <v>199</v>
      </c>
      <c r="C85" s="248" t="s">
        <v>200</v>
      </c>
      <c r="D85" s="237" t="s">
        <v>160</v>
      </c>
      <c r="E85" s="238">
        <v>20.309999999999999</v>
      </c>
      <c r="F85" s="239"/>
      <c r="G85" s="240">
        <f>ROUND(E85*F85,2)</f>
        <v>0</v>
      </c>
      <c r="H85" s="239"/>
      <c r="I85" s="240">
        <f>ROUND(E85*H85,2)</f>
        <v>0</v>
      </c>
      <c r="J85" s="239"/>
      <c r="K85" s="240">
        <f>ROUND(E85*J85,2)</f>
        <v>0</v>
      </c>
      <c r="L85" s="240">
        <v>21</v>
      </c>
      <c r="M85" s="240">
        <f>G85*(1+L85/100)</f>
        <v>0</v>
      </c>
      <c r="N85" s="240">
        <v>0</v>
      </c>
      <c r="O85" s="240">
        <f>ROUND(E85*N85,2)</f>
        <v>0</v>
      </c>
      <c r="P85" s="240">
        <v>0</v>
      </c>
      <c r="Q85" s="240">
        <f>ROUND(E85*P85,2)</f>
        <v>0</v>
      </c>
      <c r="R85" s="240" t="s">
        <v>189</v>
      </c>
      <c r="S85" s="240" t="s">
        <v>121</v>
      </c>
      <c r="T85" s="241" t="s">
        <v>122</v>
      </c>
      <c r="U85" s="223">
        <v>0.32</v>
      </c>
      <c r="V85" s="223">
        <f>ROUND(E85*U85,2)</f>
        <v>6.5</v>
      </c>
      <c r="W85" s="223"/>
      <c r="X85" s="223" t="s">
        <v>123</v>
      </c>
      <c r="Y85" s="214"/>
      <c r="Z85" s="214"/>
      <c r="AA85" s="214"/>
      <c r="AB85" s="214"/>
      <c r="AC85" s="214"/>
      <c r="AD85" s="214"/>
      <c r="AE85" s="214"/>
      <c r="AF85" s="214"/>
      <c r="AG85" s="214" t="s">
        <v>124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ht="22.5" outlineLevel="1" x14ac:dyDescent="0.2">
      <c r="A86" s="221"/>
      <c r="B86" s="222"/>
      <c r="C86" s="249" t="s">
        <v>196</v>
      </c>
      <c r="D86" s="243"/>
      <c r="E86" s="243"/>
      <c r="F86" s="243"/>
      <c r="G86" s="24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14"/>
      <c r="Z86" s="214"/>
      <c r="AA86" s="214"/>
      <c r="AB86" s="214"/>
      <c r="AC86" s="214"/>
      <c r="AD86" s="214"/>
      <c r="AE86" s="214"/>
      <c r="AF86" s="214"/>
      <c r="AG86" s="214" t="s">
        <v>126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42" t="str">
        <f>C86</f>
        <v>svislé nebo šikmé (odkloněné), půdorysně přímé nebo zalomené, stěn základových pasů ve volných nebo zapažených jámách, rýhách, šachtách, včetně případných vzpěr,</v>
      </c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21"/>
      <c r="B87" s="222"/>
      <c r="C87" s="251" t="s">
        <v>201</v>
      </c>
      <c r="D87" s="244"/>
      <c r="E87" s="244"/>
      <c r="F87" s="244"/>
      <c r="G87" s="244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223"/>
      <c r="T87" s="223"/>
      <c r="U87" s="223"/>
      <c r="V87" s="223"/>
      <c r="W87" s="223"/>
      <c r="X87" s="223"/>
      <c r="Y87" s="214"/>
      <c r="Z87" s="214"/>
      <c r="AA87" s="214"/>
      <c r="AB87" s="214"/>
      <c r="AC87" s="214"/>
      <c r="AD87" s="214"/>
      <c r="AE87" s="214"/>
      <c r="AF87" s="214"/>
      <c r="AG87" s="214" t="s">
        <v>151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21"/>
      <c r="B88" s="222"/>
      <c r="C88" s="250" t="s">
        <v>202</v>
      </c>
      <c r="D88" s="224"/>
      <c r="E88" s="225">
        <v>20.309999999999999</v>
      </c>
      <c r="F88" s="223"/>
      <c r="G88" s="223"/>
      <c r="H88" s="223"/>
      <c r="I88" s="223"/>
      <c r="J88" s="223"/>
      <c r="K88" s="223"/>
      <c r="L88" s="223"/>
      <c r="M88" s="223"/>
      <c r="N88" s="223"/>
      <c r="O88" s="223"/>
      <c r="P88" s="223"/>
      <c r="Q88" s="223"/>
      <c r="R88" s="223"/>
      <c r="S88" s="223"/>
      <c r="T88" s="223"/>
      <c r="U88" s="223"/>
      <c r="V88" s="223"/>
      <c r="W88" s="223"/>
      <c r="X88" s="223"/>
      <c r="Y88" s="214"/>
      <c r="Z88" s="214"/>
      <c r="AA88" s="214"/>
      <c r="AB88" s="214"/>
      <c r="AC88" s="214"/>
      <c r="AD88" s="214"/>
      <c r="AE88" s="214"/>
      <c r="AF88" s="214"/>
      <c r="AG88" s="214" t="s">
        <v>128</v>
      </c>
      <c r="AH88" s="214">
        <v>5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ht="22.5" outlineLevel="1" x14ac:dyDescent="0.2">
      <c r="A89" s="235">
        <v>15</v>
      </c>
      <c r="B89" s="236" t="s">
        <v>203</v>
      </c>
      <c r="C89" s="248" t="s">
        <v>204</v>
      </c>
      <c r="D89" s="237" t="s">
        <v>169</v>
      </c>
      <c r="E89" s="238">
        <v>0.19664000000000001</v>
      </c>
      <c r="F89" s="239"/>
      <c r="G89" s="240">
        <f>ROUND(E89*F89,2)</f>
        <v>0</v>
      </c>
      <c r="H89" s="239"/>
      <c r="I89" s="240">
        <f>ROUND(E89*H89,2)</f>
        <v>0</v>
      </c>
      <c r="J89" s="239"/>
      <c r="K89" s="240">
        <f>ROUND(E89*J89,2)</f>
        <v>0</v>
      </c>
      <c r="L89" s="240">
        <v>21</v>
      </c>
      <c r="M89" s="240">
        <f>G89*(1+L89/100)</f>
        <v>0</v>
      </c>
      <c r="N89" s="240">
        <v>1.04548</v>
      </c>
      <c r="O89" s="240">
        <f>ROUND(E89*N89,2)</f>
        <v>0.21</v>
      </c>
      <c r="P89" s="240">
        <v>0</v>
      </c>
      <c r="Q89" s="240">
        <f>ROUND(E89*P89,2)</f>
        <v>0</v>
      </c>
      <c r="R89" s="240" t="s">
        <v>189</v>
      </c>
      <c r="S89" s="240" t="s">
        <v>121</v>
      </c>
      <c r="T89" s="241" t="s">
        <v>122</v>
      </c>
      <c r="U89" s="223">
        <v>15.231</v>
      </c>
      <c r="V89" s="223">
        <f>ROUND(E89*U89,2)</f>
        <v>3</v>
      </c>
      <c r="W89" s="223"/>
      <c r="X89" s="223" t="s">
        <v>123</v>
      </c>
      <c r="Y89" s="214"/>
      <c r="Z89" s="214"/>
      <c r="AA89" s="214"/>
      <c r="AB89" s="214"/>
      <c r="AC89" s="214"/>
      <c r="AD89" s="214"/>
      <c r="AE89" s="214"/>
      <c r="AF89" s="214"/>
      <c r="AG89" s="214" t="s">
        <v>124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21"/>
      <c r="B90" s="222"/>
      <c r="C90" s="250" t="s">
        <v>127</v>
      </c>
      <c r="D90" s="224"/>
      <c r="E90" s="225"/>
      <c r="F90" s="223"/>
      <c r="G90" s="223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23"/>
      <c r="X90" s="223"/>
      <c r="Y90" s="214"/>
      <c r="Z90" s="214"/>
      <c r="AA90" s="214"/>
      <c r="AB90" s="214"/>
      <c r="AC90" s="214"/>
      <c r="AD90" s="214"/>
      <c r="AE90" s="214"/>
      <c r="AF90" s="214"/>
      <c r="AG90" s="214" t="s">
        <v>128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21"/>
      <c r="B91" s="222"/>
      <c r="C91" s="250" t="s">
        <v>205</v>
      </c>
      <c r="D91" s="224"/>
      <c r="E91" s="225">
        <v>9.6740000000000007E-2</v>
      </c>
      <c r="F91" s="223"/>
      <c r="G91" s="223"/>
      <c r="H91" s="223"/>
      <c r="I91" s="223"/>
      <c r="J91" s="223"/>
      <c r="K91" s="223"/>
      <c r="L91" s="223"/>
      <c r="M91" s="223"/>
      <c r="N91" s="223"/>
      <c r="O91" s="223"/>
      <c r="P91" s="223"/>
      <c r="Q91" s="223"/>
      <c r="R91" s="223"/>
      <c r="S91" s="223"/>
      <c r="T91" s="223"/>
      <c r="U91" s="223"/>
      <c r="V91" s="223"/>
      <c r="W91" s="223"/>
      <c r="X91" s="223"/>
      <c r="Y91" s="214"/>
      <c r="Z91" s="214"/>
      <c r="AA91" s="214"/>
      <c r="AB91" s="214"/>
      <c r="AC91" s="214"/>
      <c r="AD91" s="214"/>
      <c r="AE91" s="214"/>
      <c r="AF91" s="214"/>
      <c r="AG91" s="214" t="s">
        <v>128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21"/>
      <c r="B92" s="222"/>
      <c r="C92" s="250" t="s">
        <v>130</v>
      </c>
      <c r="D92" s="224"/>
      <c r="E92" s="225"/>
      <c r="F92" s="223"/>
      <c r="G92" s="223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14"/>
      <c r="Z92" s="214"/>
      <c r="AA92" s="214"/>
      <c r="AB92" s="214"/>
      <c r="AC92" s="214"/>
      <c r="AD92" s="214"/>
      <c r="AE92" s="214"/>
      <c r="AF92" s="214"/>
      <c r="AG92" s="214" t="s">
        <v>128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21"/>
      <c r="B93" s="222"/>
      <c r="C93" s="250" t="s">
        <v>206</v>
      </c>
      <c r="D93" s="224"/>
      <c r="E93" s="225">
        <v>9.9900000000000003E-2</v>
      </c>
      <c r="F93" s="223"/>
      <c r="G93" s="223"/>
      <c r="H93" s="223"/>
      <c r="I93" s="223"/>
      <c r="J93" s="223"/>
      <c r="K93" s="223"/>
      <c r="L93" s="223"/>
      <c r="M93" s="223"/>
      <c r="N93" s="223"/>
      <c r="O93" s="223"/>
      <c r="P93" s="223"/>
      <c r="Q93" s="223"/>
      <c r="R93" s="223"/>
      <c r="S93" s="223"/>
      <c r="T93" s="223"/>
      <c r="U93" s="223"/>
      <c r="V93" s="223"/>
      <c r="W93" s="223"/>
      <c r="X93" s="223"/>
      <c r="Y93" s="214"/>
      <c r="Z93" s="214"/>
      <c r="AA93" s="214"/>
      <c r="AB93" s="214"/>
      <c r="AC93" s="214"/>
      <c r="AD93" s="214"/>
      <c r="AE93" s="214"/>
      <c r="AF93" s="214"/>
      <c r="AG93" s="214" t="s">
        <v>128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5">
        <v>16</v>
      </c>
      <c r="B94" s="236" t="s">
        <v>207</v>
      </c>
      <c r="C94" s="248" t="s">
        <v>208</v>
      </c>
      <c r="D94" s="237" t="s">
        <v>119</v>
      </c>
      <c r="E94" s="238">
        <v>0.48</v>
      </c>
      <c r="F94" s="239"/>
      <c r="G94" s="240">
        <f>ROUND(E94*F94,2)</f>
        <v>0</v>
      </c>
      <c r="H94" s="239"/>
      <c r="I94" s="240">
        <f>ROUND(E94*H94,2)</f>
        <v>0</v>
      </c>
      <c r="J94" s="239"/>
      <c r="K94" s="240">
        <f>ROUND(E94*J94,2)</f>
        <v>0</v>
      </c>
      <c r="L94" s="240">
        <v>21</v>
      </c>
      <c r="M94" s="240">
        <f>G94*(1+L94/100)</f>
        <v>0</v>
      </c>
      <c r="N94" s="240">
        <v>2.5249999999999999</v>
      </c>
      <c r="O94" s="240">
        <f>ROUND(E94*N94,2)</f>
        <v>1.21</v>
      </c>
      <c r="P94" s="240">
        <v>0</v>
      </c>
      <c r="Q94" s="240">
        <f>ROUND(E94*P94,2)</f>
        <v>0</v>
      </c>
      <c r="R94" s="240" t="s">
        <v>189</v>
      </c>
      <c r="S94" s="240" t="s">
        <v>121</v>
      </c>
      <c r="T94" s="241" t="s">
        <v>122</v>
      </c>
      <c r="U94" s="223">
        <v>0.48</v>
      </c>
      <c r="V94" s="223">
        <f>ROUND(E94*U94,2)</f>
        <v>0.23</v>
      </c>
      <c r="W94" s="223"/>
      <c r="X94" s="223" t="s">
        <v>123</v>
      </c>
      <c r="Y94" s="214"/>
      <c r="Z94" s="214"/>
      <c r="AA94" s="214"/>
      <c r="AB94" s="214"/>
      <c r="AC94" s="214"/>
      <c r="AD94" s="214"/>
      <c r="AE94" s="214"/>
      <c r="AF94" s="214"/>
      <c r="AG94" s="214" t="s">
        <v>124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21"/>
      <c r="B95" s="222"/>
      <c r="C95" s="249" t="s">
        <v>209</v>
      </c>
      <c r="D95" s="243"/>
      <c r="E95" s="243"/>
      <c r="F95" s="243"/>
      <c r="G95" s="243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14"/>
      <c r="Z95" s="214"/>
      <c r="AA95" s="214"/>
      <c r="AB95" s="214"/>
      <c r="AC95" s="214"/>
      <c r="AD95" s="214"/>
      <c r="AE95" s="214"/>
      <c r="AF95" s="214"/>
      <c r="AG95" s="214" t="s">
        <v>126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21"/>
      <c r="B96" s="222"/>
      <c r="C96" s="251" t="s">
        <v>191</v>
      </c>
      <c r="D96" s="244"/>
      <c r="E96" s="244"/>
      <c r="F96" s="244"/>
      <c r="G96" s="244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14"/>
      <c r="Z96" s="214"/>
      <c r="AA96" s="214"/>
      <c r="AB96" s="214"/>
      <c r="AC96" s="214"/>
      <c r="AD96" s="214"/>
      <c r="AE96" s="214"/>
      <c r="AF96" s="214"/>
      <c r="AG96" s="214" t="s">
        <v>151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21"/>
      <c r="B97" s="222"/>
      <c r="C97" s="250" t="s">
        <v>127</v>
      </c>
      <c r="D97" s="224"/>
      <c r="E97" s="225"/>
      <c r="F97" s="223"/>
      <c r="G97" s="223"/>
      <c r="H97" s="223"/>
      <c r="I97" s="223"/>
      <c r="J97" s="223"/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14"/>
      <c r="Z97" s="214"/>
      <c r="AA97" s="214"/>
      <c r="AB97" s="214"/>
      <c r="AC97" s="214"/>
      <c r="AD97" s="214"/>
      <c r="AE97" s="214"/>
      <c r="AF97" s="214"/>
      <c r="AG97" s="214" t="s">
        <v>128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21"/>
      <c r="B98" s="222"/>
      <c r="C98" s="250" t="s">
        <v>210</v>
      </c>
      <c r="D98" s="224"/>
      <c r="E98" s="225">
        <v>0.16</v>
      </c>
      <c r="F98" s="223"/>
      <c r="G98" s="223"/>
      <c r="H98" s="223"/>
      <c r="I98" s="223"/>
      <c r="J98" s="223"/>
      <c r="K98" s="223"/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223"/>
      <c r="W98" s="223"/>
      <c r="X98" s="223"/>
      <c r="Y98" s="214"/>
      <c r="Z98" s="214"/>
      <c r="AA98" s="214"/>
      <c r="AB98" s="214"/>
      <c r="AC98" s="214"/>
      <c r="AD98" s="214"/>
      <c r="AE98" s="214"/>
      <c r="AF98" s="214"/>
      <c r="AG98" s="214" t="s">
        <v>128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21"/>
      <c r="B99" s="222"/>
      <c r="C99" s="250" t="s">
        <v>130</v>
      </c>
      <c r="D99" s="224"/>
      <c r="E99" s="225"/>
      <c r="F99" s="223"/>
      <c r="G99" s="223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14"/>
      <c r="Z99" s="214"/>
      <c r="AA99" s="214"/>
      <c r="AB99" s="214"/>
      <c r="AC99" s="214"/>
      <c r="AD99" s="214"/>
      <c r="AE99" s="214"/>
      <c r="AF99" s="214"/>
      <c r="AG99" s="214" t="s">
        <v>128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21"/>
      <c r="B100" s="222"/>
      <c r="C100" s="250" t="s">
        <v>211</v>
      </c>
      <c r="D100" s="224"/>
      <c r="E100" s="225">
        <v>0.32</v>
      </c>
      <c r="F100" s="223"/>
      <c r="G100" s="223"/>
      <c r="H100" s="223"/>
      <c r="I100" s="223"/>
      <c r="J100" s="223"/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128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5">
        <v>17</v>
      </c>
      <c r="B101" s="236" t="s">
        <v>212</v>
      </c>
      <c r="C101" s="248" t="s">
        <v>213</v>
      </c>
      <c r="D101" s="237" t="s">
        <v>160</v>
      </c>
      <c r="E101" s="238">
        <v>4.8</v>
      </c>
      <c r="F101" s="239"/>
      <c r="G101" s="240">
        <f>ROUND(E101*F101,2)</f>
        <v>0</v>
      </c>
      <c r="H101" s="239"/>
      <c r="I101" s="240">
        <f>ROUND(E101*H101,2)</f>
        <v>0</v>
      </c>
      <c r="J101" s="239"/>
      <c r="K101" s="240">
        <f>ROUND(E101*J101,2)</f>
        <v>0</v>
      </c>
      <c r="L101" s="240">
        <v>21</v>
      </c>
      <c r="M101" s="240">
        <f>G101*(1+L101/100)</f>
        <v>0</v>
      </c>
      <c r="N101" s="240">
        <v>3.9199999999999999E-2</v>
      </c>
      <c r="O101" s="240">
        <f>ROUND(E101*N101,2)</f>
        <v>0.19</v>
      </c>
      <c r="P101" s="240">
        <v>0</v>
      </c>
      <c r="Q101" s="240">
        <f>ROUND(E101*P101,2)</f>
        <v>0</v>
      </c>
      <c r="R101" s="240" t="s">
        <v>189</v>
      </c>
      <c r="S101" s="240" t="s">
        <v>121</v>
      </c>
      <c r="T101" s="241" t="s">
        <v>122</v>
      </c>
      <c r="U101" s="223">
        <v>1.05</v>
      </c>
      <c r="V101" s="223">
        <f>ROUND(E101*U101,2)</f>
        <v>5.04</v>
      </c>
      <c r="W101" s="223"/>
      <c r="X101" s="223" t="s">
        <v>123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124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ht="22.5" outlineLevel="1" x14ac:dyDescent="0.2">
      <c r="A102" s="221"/>
      <c r="B102" s="222"/>
      <c r="C102" s="249" t="s">
        <v>214</v>
      </c>
      <c r="D102" s="243"/>
      <c r="E102" s="243"/>
      <c r="F102" s="243"/>
      <c r="G102" s="243"/>
      <c r="H102" s="223"/>
      <c r="I102" s="223"/>
      <c r="J102" s="223"/>
      <c r="K102" s="223"/>
      <c r="L102" s="223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126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42" t="str">
        <f>C102</f>
        <v>bednění svislé nebo šikmé (odkloněné), půdorysně přímé nebo zalomené, stěn základových patek ve volných nebo zapažených jámách, rýhách, šachtách, včetně případných vzpěr,</v>
      </c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21"/>
      <c r="B103" s="222"/>
      <c r="C103" s="250" t="s">
        <v>127</v>
      </c>
      <c r="D103" s="224"/>
      <c r="E103" s="225"/>
      <c r="F103" s="223"/>
      <c r="G103" s="223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128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21"/>
      <c r="B104" s="222"/>
      <c r="C104" s="250" t="s">
        <v>215</v>
      </c>
      <c r="D104" s="224"/>
      <c r="E104" s="225">
        <v>1.6</v>
      </c>
      <c r="F104" s="223"/>
      <c r="G104" s="223"/>
      <c r="H104" s="223"/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128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21"/>
      <c r="B105" s="222"/>
      <c r="C105" s="250" t="s">
        <v>130</v>
      </c>
      <c r="D105" s="224"/>
      <c r="E105" s="225"/>
      <c r="F105" s="223"/>
      <c r="G105" s="223"/>
      <c r="H105" s="223"/>
      <c r="I105" s="223"/>
      <c r="J105" s="223"/>
      <c r="K105" s="223"/>
      <c r="L105" s="223"/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23"/>
      <c r="X105" s="22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128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21"/>
      <c r="B106" s="222"/>
      <c r="C106" s="250" t="s">
        <v>216</v>
      </c>
      <c r="D106" s="224"/>
      <c r="E106" s="225">
        <v>3.2</v>
      </c>
      <c r="F106" s="223"/>
      <c r="G106" s="223"/>
      <c r="H106" s="223"/>
      <c r="I106" s="223"/>
      <c r="J106" s="223"/>
      <c r="K106" s="223"/>
      <c r="L106" s="223"/>
      <c r="M106" s="223"/>
      <c r="N106" s="223"/>
      <c r="O106" s="223"/>
      <c r="P106" s="223"/>
      <c r="Q106" s="223"/>
      <c r="R106" s="223"/>
      <c r="S106" s="223"/>
      <c r="T106" s="223"/>
      <c r="U106" s="223"/>
      <c r="V106" s="223"/>
      <c r="W106" s="223"/>
      <c r="X106" s="223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128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5">
        <v>18</v>
      </c>
      <c r="B107" s="236" t="s">
        <v>217</v>
      </c>
      <c r="C107" s="248" t="s">
        <v>218</v>
      </c>
      <c r="D107" s="237" t="s">
        <v>160</v>
      </c>
      <c r="E107" s="238">
        <v>4.8</v>
      </c>
      <c r="F107" s="239"/>
      <c r="G107" s="240">
        <f>ROUND(E107*F107,2)</f>
        <v>0</v>
      </c>
      <c r="H107" s="239"/>
      <c r="I107" s="240">
        <f>ROUND(E107*H107,2)</f>
        <v>0</v>
      </c>
      <c r="J107" s="239"/>
      <c r="K107" s="240">
        <f>ROUND(E107*J107,2)</f>
        <v>0</v>
      </c>
      <c r="L107" s="240">
        <v>21</v>
      </c>
      <c r="M107" s="240">
        <f>G107*(1+L107/100)</f>
        <v>0</v>
      </c>
      <c r="N107" s="240">
        <v>0</v>
      </c>
      <c r="O107" s="240">
        <f>ROUND(E107*N107,2)</f>
        <v>0</v>
      </c>
      <c r="P107" s="240">
        <v>0</v>
      </c>
      <c r="Q107" s="240">
        <f>ROUND(E107*P107,2)</f>
        <v>0</v>
      </c>
      <c r="R107" s="240" t="s">
        <v>189</v>
      </c>
      <c r="S107" s="240" t="s">
        <v>121</v>
      </c>
      <c r="T107" s="241" t="s">
        <v>122</v>
      </c>
      <c r="U107" s="223">
        <v>0.32</v>
      </c>
      <c r="V107" s="223">
        <f>ROUND(E107*U107,2)</f>
        <v>1.54</v>
      </c>
      <c r="W107" s="223"/>
      <c r="X107" s="223" t="s">
        <v>123</v>
      </c>
      <c r="Y107" s="214"/>
      <c r="Z107" s="214"/>
      <c r="AA107" s="214"/>
      <c r="AB107" s="214"/>
      <c r="AC107" s="214"/>
      <c r="AD107" s="214"/>
      <c r="AE107" s="214"/>
      <c r="AF107" s="214"/>
      <c r="AG107" s="214" t="s">
        <v>124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ht="22.5" outlineLevel="1" x14ac:dyDescent="0.2">
      <c r="A108" s="221"/>
      <c r="B108" s="222"/>
      <c r="C108" s="249" t="s">
        <v>214</v>
      </c>
      <c r="D108" s="243"/>
      <c r="E108" s="243"/>
      <c r="F108" s="243"/>
      <c r="G108" s="243"/>
      <c r="H108" s="223"/>
      <c r="I108" s="223"/>
      <c r="J108" s="223"/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2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126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42" t="str">
        <f>C108</f>
        <v>bednění svislé nebo šikmé (odkloněné), půdorysně přímé nebo zalomené, stěn základových patek ve volných nebo zapažených jámách, rýhách, šachtách, včetně případných vzpěr,</v>
      </c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21"/>
      <c r="B109" s="222"/>
      <c r="C109" s="251" t="s">
        <v>219</v>
      </c>
      <c r="D109" s="244"/>
      <c r="E109" s="244"/>
      <c r="F109" s="244"/>
      <c r="G109" s="244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2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151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21"/>
      <c r="B110" s="222"/>
      <c r="C110" s="250" t="s">
        <v>220</v>
      </c>
      <c r="D110" s="224"/>
      <c r="E110" s="225">
        <v>4.8</v>
      </c>
      <c r="F110" s="223"/>
      <c r="G110" s="223"/>
      <c r="H110" s="223"/>
      <c r="I110" s="223"/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3"/>
      <c r="U110" s="223"/>
      <c r="V110" s="223"/>
      <c r="W110" s="223"/>
      <c r="X110" s="22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128</v>
      </c>
      <c r="AH110" s="214">
        <v>5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5">
        <v>19</v>
      </c>
      <c r="B111" s="236" t="s">
        <v>221</v>
      </c>
      <c r="C111" s="248" t="s">
        <v>222</v>
      </c>
      <c r="D111" s="237" t="s">
        <v>169</v>
      </c>
      <c r="E111" s="238">
        <v>3.3599999999999998E-2</v>
      </c>
      <c r="F111" s="239"/>
      <c r="G111" s="240">
        <f>ROUND(E111*F111,2)</f>
        <v>0</v>
      </c>
      <c r="H111" s="239"/>
      <c r="I111" s="240">
        <f>ROUND(E111*H111,2)</f>
        <v>0</v>
      </c>
      <c r="J111" s="239"/>
      <c r="K111" s="240">
        <f>ROUND(E111*J111,2)</f>
        <v>0</v>
      </c>
      <c r="L111" s="240">
        <v>21</v>
      </c>
      <c r="M111" s="240">
        <f>G111*(1+L111/100)</f>
        <v>0</v>
      </c>
      <c r="N111" s="240">
        <v>1.0211600000000001</v>
      </c>
      <c r="O111" s="240">
        <f>ROUND(E111*N111,2)</f>
        <v>0.03</v>
      </c>
      <c r="P111" s="240">
        <v>0</v>
      </c>
      <c r="Q111" s="240">
        <f>ROUND(E111*P111,2)</f>
        <v>0</v>
      </c>
      <c r="R111" s="240" t="s">
        <v>189</v>
      </c>
      <c r="S111" s="240" t="s">
        <v>121</v>
      </c>
      <c r="T111" s="241" t="s">
        <v>122</v>
      </c>
      <c r="U111" s="223">
        <v>23.530999999999999</v>
      </c>
      <c r="V111" s="223">
        <f>ROUND(E111*U111,2)</f>
        <v>0.79</v>
      </c>
      <c r="W111" s="223"/>
      <c r="X111" s="223" t="s">
        <v>123</v>
      </c>
      <c r="Y111" s="214"/>
      <c r="Z111" s="214"/>
      <c r="AA111" s="214"/>
      <c r="AB111" s="214"/>
      <c r="AC111" s="214"/>
      <c r="AD111" s="214"/>
      <c r="AE111" s="214"/>
      <c r="AF111" s="214"/>
      <c r="AG111" s="214" t="s">
        <v>124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21"/>
      <c r="B112" s="222"/>
      <c r="C112" s="249" t="s">
        <v>223</v>
      </c>
      <c r="D112" s="243"/>
      <c r="E112" s="243"/>
      <c r="F112" s="243"/>
      <c r="G112" s="243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2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126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21"/>
      <c r="B113" s="222"/>
      <c r="C113" s="250" t="s">
        <v>224</v>
      </c>
      <c r="D113" s="224"/>
      <c r="E113" s="225">
        <v>3.3599999999999998E-2</v>
      </c>
      <c r="F113" s="223"/>
      <c r="G113" s="223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23"/>
      <c r="X113" s="22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128</v>
      </c>
      <c r="AH113" s="214">
        <v>5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x14ac:dyDescent="0.2">
      <c r="A114" s="229" t="s">
        <v>115</v>
      </c>
      <c r="B114" s="230" t="s">
        <v>83</v>
      </c>
      <c r="C114" s="247" t="s">
        <v>84</v>
      </c>
      <c r="D114" s="231"/>
      <c r="E114" s="232"/>
      <c r="F114" s="233"/>
      <c r="G114" s="233">
        <f>SUMIF(AG115:AG140,"&lt;&gt;NOR",G115:G140)</f>
        <v>0</v>
      </c>
      <c r="H114" s="233"/>
      <c r="I114" s="233">
        <f>SUM(I115:I140)</f>
        <v>0</v>
      </c>
      <c r="J114" s="233"/>
      <c r="K114" s="233">
        <f>SUM(K115:K140)</f>
        <v>0</v>
      </c>
      <c r="L114" s="233"/>
      <c r="M114" s="233">
        <f>SUM(M115:M140)</f>
        <v>0</v>
      </c>
      <c r="N114" s="233"/>
      <c r="O114" s="233">
        <f>SUM(O115:O140)</f>
        <v>13.809999999999999</v>
      </c>
      <c r="P114" s="233"/>
      <c r="Q114" s="233">
        <f>SUM(Q115:Q140)</f>
        <v>0</v>
      </c>
      <c r="R114" s="233"/>
      <c r="S114" s="233"/>
      <c r="T114" s="234"/>
      <c r="U114" s="228"/>
      <c r="V114" s="228">
        <f>SUM(V115:V140)</f>
        <v>3.64</v>
      </c>
      <c r="W114" s="228"/>
      <c r="X114" s="228"/>
      <c r="AG114" t="s">
        <v>116</v>
      </c>
    </row>
    <row r="115" spans="1:60" outlineLevel="1" x14ac:dyDescent="0.2">
      <c r="A115" s="235">
        <v>20</v>
      </c>
      <c r="B115" s="236" t="s">
        <v>225</v>
      </c>
      <c r="C115" s="248" t="s">
        <v>226</v>
      </c>
      <c r="D115" s="237" t="s">
        <v>119</v>
      </c>
      <c r="E115" s="238">
        <v>1.133</v>
      </c>
      <c r="F115" s="239"/>
      <c r="G115" s="240">
        <f>ROUND(E115*F115,2)</f>
        <v>0</v>
      </c>
      <c r="H115" s="239"/>
      <c r="I115" s="240">
        <f>ROUND(E115*H115,2)</f>
        <v>0</v>
      </c>
      <c r="J115" s="239"/>
      <c r="K115" s="240">
        <f>ROUND(E115*J115,2)</f>
        <v>0</v>
      </c>
      <c r="L115" s="240">
        <v>21</v>
      </c>
      <c r="M115" s="240">
        <f>G115*(1+L115/100)</f>
        <v>0</v>
      </c>
      <c r="N115" s="240">
        <v>2.5249999999999999</v>
      </c>
      <c r="O115" s="240">
        <f>ROUND(E115*N115,2)</f>
        <v>2.86</v>
      </c>
      <c r="P115" s="240">
        <v>0</v>
      </c>
      <c r="Q115" s="240">
        <f>ROUND(E115*P115,2)</f>
        <v>0</v>
      </c>
      <c r="R115" s="240" t="s">
        <v>189</v>
      </c>
      <c r="S115" s="240" t="s">
        <v>121</v>
      </c>
      <c r="T115" s="241" t="s">
        <v>122</v>
      </c>
      <c r="U115" s="223">
        <v>3.21</v>
      </c>
      <c r="V115" s="223">
        <f>ROUND(E115*U115,2)</f>
        <v>3.64</v>
      </c>
      <c r="W115" s="223"/>
      <c r="X115" s="223" t="s">
        <v>123</v>
      </c>
      <c r="Y115" s="214"/>
      <c r="Z115" s="214"/>
      <c r="AA115" s="214"/>
      <c r="AB115" s="214"/>
      <c r="AC115" s="214"/>
      <c r="AD115" s="214"/>
      <c r="AE115" s="214"/>
      <c r="AF115" s="214"/>
      <c r="AG115" s="214" t="s">
        <v>124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21"/>
      <c r="B116" s="222"/>
      <c r="C116" s="249" t="s">
        <v>227</v>
      </c>
      <c r="D116" s="243"/>
      <c r="E116" s="243"/>
      <c r="F116" s="243"/>
      <c r="G116" s="24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126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21"/>
      <c r="B117" s="222"/>
      <c r="C117" s="251" t="s">
        <v>228</v>
      </c>
      <c r="D117" s="244"/>
      <c r="E117" s="244"/>
      <c r="F117" s="244"/>
      <c r="G117" s="244"/>
      <c r="H117" s="223"/>
      <c r="I117" s="223"/>
      <c r="J117" s="223"/>
      <c r="K117" s="223"/>
      <c r="L117" s="223"/>
      <c r="M117" s="223"/>
      <c r="N117" s="223"/>
      <c r="O117" s="223"/>
      <c r="P117" s="223"/>
      <c r="Q117" s="223"/>
      <c r="R117" s="223"/>
      <c r="S117" s="223"/>
      <c r="T117" s="223"/>
      <c r="U117" s="223"/>
      <c r="V117" s="223"/>
      <c r="W117" s="223"/>
      <c r="X117" s="22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151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21"/>
      <c r="B118" s="222"/>
      <c r="C118" s="251" t="s">
        <v>229</v>
      </c>
      <c r="D118" s="244"/>
      <c r="E118" s="244"/>
      <c r="F118" s="244"/>
      <c r="G118" s="244"/>
      <c r="H118" s="223"/>
      <c r="I118" s="223"/>
      <c r="J118" s="223"/>
      <c r="K118" s="223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23"/>
      <c r="X118" s="22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151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21"/>
      <c r="B119" s="222"/>
      <c r="C119" s="250" t="s">
        <v>127</v>
      </c>
      <c r="D119" s="224"/>
      <c r="E119" s="225"/>
      <c r="F119" s="223"/>
      <c r="G119" s="223"/>
      <c r="H119" s="223"/>
      <c r="I119" s="223"/>
      <c r="J119" s="223"/>
      <c r="K119" s="223"/>
      <c r="L119" s="223"/>
      <c r="M119" s="223"/>
      <c r="N119" s="223"/>
      <c r="O119" s="223"/>
      <c r="P119" s="223"/>
      <c r="Q119" s="223"/>
      <c r="R119" s="223"/>
      <c r="S119" s="223"/>
      <c r="T119" s="223"/>
      <c r="U119" s="223"/>
      <c r="V119" s="223"/>
      <c r="W119" s="223"/>
      <c r="X119" s="223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128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21"/>
      <c r="B120" s="222"/>
      <c r="C120" s="250" t="s">
        <v>183</v>
      </c>
      <c r="D120" s="224"/>
      <c r="E120" s="225">
        <v>0.50600000000000001</v>
      </c>
      <c r="F120" s="223"/>
      <c r="G120" s="223"/>
      <c r="H120" s="223"/>
      <c r="I120" s="223"/>
      <c r="J120" s="223"/>
      <c r="K120" s="223"/>
      <c r="L120" s="223"/>
      <c r="M120" s="223"/>
      <c r="N120" s="223"/>
      <c r="O120" s="223"/>
      <c r="P120" s="223"/>
      <c r="Q120" s="223"/>
      <c r="R120" s="223"/>
      <c r="S120" s="223"/>
      <c r="T120" s="223"/>
      <c r="U120" s="223"/>
      <c r="V120" s="223"/>
      <c r="W120" s="223"/>
      <c r="X120" s="22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128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21"/>
      <c r="B121" s="222"/>
      <c r="C121" s="250" t="s">
        <v>184</v>
      </c>
      <c r="D121" s="224"/>
      <c r="E121" s="225">
        <v>2.5000000000000001E-2</v>
      </c>
      <c r="F121" s="223"/>
      <c r="G121" s="223"/>
      <c r="H121" s="223"/>
      <c r="I121" s="223"/>
      <c r="J121" s="223"/>
      <c r="K121" s="223"/>
      <c r="L121" s="223"/>
      <c r="M121" s="223"/>
      <c r="N121" s="223"/>
      <c r="O121" s="223"/>
      <c r="P121" s="223"/>
      <c r="Q121" s="223"/>
      <c r="R121" s="223"/>
      <c r="S121" s="223"/>
      <c r="T121" s="223"/>
      <c r="U121" s="223"/>
      <c r="V121" s="223"/>
      <c r="W121" s="223"/>
      <c r="X121" s="22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128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21"/>
      <c r="B122" s="222"/>
      <c r="C122" s="250" t="s">
        <v>130</v>
      </c>
      <c r="D122" s="224"/>
      <c r="E122" s="225"/>
      <c r="F122" s="223"/>
      <c r="G122" s="223"/>
      <c r="H122" s="223"/>
      <c r="I122" s="223"/>
      <c r="J122" s="223"/>
      <c r="K122" s="223"/>
      <c r="L122" s="223"/>
      <c r="M122" s="223"/>
      <c r="N122" s="223"/>
      <c r="O122" s="223"/>
      <c r="P122" s="223"/>
      <c r="Q122" s="223"/>
      <c r="R122" s="223"/>
      <c r="S122" s="223"/>
      <c r="T122" s="223"/>
      <c r="U122" s="223"/>
      <c r="V122" s="223"/>
      <c r="W122" s="223"/>
      <c r="X122" s="22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128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21"/>
      <c r="B123" s="222"/>
      <c r="C123" s="250" t="s">
        <v>185</v>
      </c>
      <c r="D123" s="224"/>
      <c r="E123" s="225">
        <v>0.55200000000000005</v>
      </c>
      <c r="F123" s="223"/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128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21"/>
      <c r="B124" s="222"/>
      <c r="C124" s="250" t="s">
        <v>186</v>
      </c>
      <c r="D124" s="224"/>
      <c r="E124" s="225">
        <v>0.05</v>
      </c>
      <c r="F124" s="223"/>
      <c r="G124" s="223"/>
      <c r="H124" s="223"/>
      <c r="I124" s="223"/>
      <c r="J124" s="223"/>
      <c r="K124" s="223"/>
      <c r="L124" s="223"/>
      <c r="M124" s="223"/>
      <c r="N124" s="223"/>
      <c r="O124" s="223"/>
      <c r="P124" s="223"/>
      <c r="Q124" s="223"/>
      <c r="R124" s="223"/>
      <c r="S124" s="223"/>
      <c r="T124" s="223"/>
      <c r="U124" s="223"/>
      <c r="V124" s="223"/>
      <c r="W124" s="223"/>
      <c r="X124" s="22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128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35">
        <v>21</v>
      </c>
      <c r="B125" s="236" t="s">
        <v>230</v>
      </c>
      <c r="C125" s="248" t="s">
        <v>231</v>
      </c>
      <c r="D125" s="237" t="s">
        <v>160</v>
      </c>
      <c r="E125" s="238">
        <v>40.552500000000002</v>
      </c>
      <c r="F125" s="239"/>
      <c r="G125" s="240">
        <f>ROUND(E125*F125,2)</f>
        <v>0</v>
      </c>
      <c r="H125" s="239"/>
      <c r="I125" s="240">
        <f>ROUND(E125*H125,2)</f>
        <v>0</v>
      </c>
      <c r="J125" s="239"/>
      <c r="K125" s="240">
        <f>ROUND(E125*J125,2)</f>
        <v>0</v>
      </c>
      <c r="L125" s="240">
        <v>21</v>
      </c>
      <c r="M125" s="240">
        <f>G125*(1+L125/100)</f>
        <v>0</v>
      </c>
      <c r="N125" s="240">
        <v>0.27</v>
      </c>
      <c r="O125" s="240">
        <f>ROUND(E125*N125,2)</f>
        <v>10.95</v>
      </c>
      <c r="P125" s="240">
        <v>0</v>
      </c>
      <c r="Q125" s="240">
        <f>ROUND(E125*P125,2)</f>
        <v>0</v>
      </c>
      <c r="R125" s="240"/>
      <c r="S125" s="240" t="s">
        <v>232</v>
      </c>
      <c r="T125" s="241" t="s">
        <v>122</v>
      </c>
      <c r="U125" s="223">
        <v>0</v>
      </c>
      <c r="V125" s="223">
        <f>ROUND(E125*U125,2)</f>
        <v>0</v>
      </c>
      <c r="W125" s="223"/>
      <c r="X125" s="223" t="s">
        <v>123</v>
      </c>
      <c r="Y125" s="214"/>
      <c r="Z125" s="214"/>
      <c r="AA125" s="214"/>
      <c r="AB125" s="214"/>
      <c r="AC125" s="214"/>
      <c r="AD125" s="214"/>
      <c r="AE125" s="214"/>
      <c r="AF125" s="214"/>
      <c r="AG125" s="214" t="s">
        <v>124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21"/>
      <c r="B126" s="222"/>
      <c r="C126" s="253" t="s">
        <v>233</v>
      </c>
      <c r="D126" s="245"/>
      <c r="E126" s="245"/>
      <c r="F126" s="245"/>
      <c r="G126" s="245"/>
      <c r="H126" s="223"/>
      <c r="I126" s="223"/>
      <c r="J126" s="223"/>
      <c r="K126" s="223"/>
      <c r="L126" s="223"/>
      <c r="M126" s="223"/>
      <c r="N126" s="223"/>
      <c r="O126" s="223"/>
      <c r="P126" s="223"/>
      <c r="Q126" s="223"/>
      <c r="R126" s="223"/>
      <c r="S126" s="223"/>
      <c r="T126" s="223"/>
      <c r="U126" s="223"/>
      <c r="V126" s="223"/>
      <c r="W126" s="223"/>
      <c r="X126" s="223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151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21"/>
      <c r="B127" s="222"/>
      <c r="C127" s="251" t="s">
        <v>234</v>
      </c>
      <c r="D127" s="244"/>
      <c r="E127" s="244"/>
      <c r="F127" s="244"/>
      <c r="G127" s="244"/>
      <c r="H127" s="223"/>
      <c r="I127" s="223"/>
      <c r="J127" s="223"/>
      <c r="K127" s="223"/>
      <c r="L127" s="223"/>
      <c r="M127" s="223"/>
      <c r="N127" s="223"/>
      <c r="O127" s="223"/>
      <c r="P127" s="223"/>
      <c r="Q127" s="223"/>
      <c r="R127" s="223"/>
      <c r="S127" s="223"/>
      <c r="T127" s="223"/>
      <c r="U127" s="223"/>
      <c r="V127" s="223"/>
      <c r="W127" s="223"/>
      <c r="X127" s="22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151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21"/>
      <c r="B128" s="222"/>
      <c r="C128" s="251" t="s">
        <v>252</v>
      </c>
      <c r="D128" s="244"/>
      <c r="E128" s="244"/>
      <c r="F128" s="244"/>
      <c r="G128" s="244"/>
      <c r="H128" s="223"/>
      <c r="I128" s="223"/>
      <c r="J128" s="223"/>
      <c r="K128" s="223"/>
      <c r="L128" s="223"/>
      <c r="M128" s="223"/>
      <c r="N128" s="223"/>
      <c r="O128" s="223"/>
      <c r="P128" s="223"/>
      <c r="Q128" s="223"/>
      <c r="R128" s="223"/>
      <c r="S128" s="223"/>
      <c r="T128" s="223"/>
      <c r="U128" s="223"/>
      <c r="V128" s="223"/>
      <c r="W128" s="223"/>
      <c r="X128" s="223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151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42" t="str">
        <f>C128</f>
        <v>jemná vrstva: 4/8 granulace, cca 5 cm dobře zhutněná. Plošná tolerance +0,5 cm nad dnový rozvod popř. nad dnový lem</v>
      </c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21"/>
      <c r="B129" s="222"/>
      <c r="C129" s="251" t="s">
        <v>235</v>
      </c>
      <c r="D129" s="244"/>
      <c r="E129" s="244"/>
      <c r="F129" s="244"/>
      <c r="G129" s="244"/>
      <c r="H129" s="223"/>
      <c r="I129" s="223"/>
      <c r="J129" s="223"/>
      <c r="K129" s="223"/>
      <c r="L129" s="223"/>
      <c r="M129" s="223"/>
      <c r="N129" s="223"/>
      <c r="O129" s="223"/>
      <c r="P129" s="223"/>
      <c r="Q129" s="223"/>
      <c r="R129" s="223"/>
      <c r="S129" s="223"/>
      <c r="T129" s="223"/>
      <c r="U129" s="223"/>
      <c r="V129" s="223"/>
      <c r="W129" s="223"/>
      <c r="X129" s="22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151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21"/>
      <c r="B130" s="222"/>
      <c r="C130" s="251" t="s">
        <v>253</v>
      </c>
      <c r="D130" s="244"/>
      <c r="E130" s="244"/>
      <c r="F130" s="244"/>
      <c r="G130" s="244"/>
      <c r="H130" s="223"/>
      <c r="I130" s="223"/>
      <c r="J130" s="223"/>
      <c r="K130" s="223"/>
      <c r="L130" s="223"/>
      <c r="M130" s="223"/>
      <c r="N130" s="223"/>
      <c r="O130" s="223"/>
      <c r="P130" s="223"/>
      <c r="Q130" s="223"/>
      <c r="R130" s="223"/>
      <c r="S130" s="223"/>
      <c r="T130" s="223"/>
      <c r="U130" s="223"/>
      <c r="V130" s="223"/>
      <c r="W130" s="223"/>
      <c r="X130" s="22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151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21"/>
      <c r="B131" s="222"/>
      <c r="C131" s="251" t="s">
        <v>236</v>
      </c>
      <c r="D131" s="244"/>
      <c r="E131" s="244"/>
      <c r="F131" s="244"/>
      <c r="G131" s="244"/>
      <c r="H131" s="223"/>
      <c r="I131" s="223"/>
      <c r="J131" s="223"/>
      <c r="K131" s="223"/>
      <c r="L131" s="223"/>
      <c r="M131" s="223"/>
      <c r="N131" s="223"/>
      <c r="O131" s="223"/>
      <c r="P131" s="223"/>
      <c r="Q131" s="223"/>
      <c r="R131" s="223"/>
      <c r="S131" s="223"/>
      <c r="T131" s="223"/>
      <c r="U131" s="223"/>
      <c r="V131" s="223"/>
      <c r="W131" s="223"/>
      <c r="X131" s="22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151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21"/>
      <c r="B132" s="222"/>
      <c r="C132" s="251" t="s">
        <v>237</v>
      </c>
      <c r="D132" s="244"/>
      <c r="E132" s="244"/>
      <c r="F132" s="244"/>
      <c r="G132" s="244"/>
      <c r="H132" s="223"/>
      <c r="I132" s="223"/>
      <c r="J132" s="223"/>
      <c r="K132" s="223"/>
      <c r="L132" s="223"/>
      <c r="M132" s="223"/>
      <c r="N132" s="223"/>
      <c r="O132" s="223"/>
      <c r="P132" s="223"/>
      <c r="Q132" s="223"/>
      <c r="R132" s="223"/>
      <c r="S132" s="223"/>
      <c r="T132" s="223"/>
      <c r="U132" s="223"/>
      <c r="V132" s="223"/>
      <c r="W132" s="223"/>
      <c r="X132" s="22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151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21"/>
      <c r="B133" s="222"/>
      <c r="C133" s="251" t="s">
        <v>238</v>
      </c>
      <c r="D133" s="244"/>
      <c r="E133" s="244"/>
      <c r="F133" s="244"/>
      <c r="G133" s="244"/>
      <c r="H133" s="223"/>
      <c r="I133" s="223"/>
      <c r="J133" s="223"/>
      <c r="K133" s="223"/>
      <c r="L133" s="223"/>
      <c r="M133" s="223"/>
      <c r="N133" s="223"/>
      <c r="O133" s="223"/>
      <c r="P133" s="223"/>
      <c r="Q133" s="223"/>
      <c r="R133" s="223"/>
      <c r="S133" s="223"/>
      <c r="T133" s="223"/>
      <c r="U133" s="223"/>
      <c r="V133" s="223"/>
      <c r="W133" s="223"/>
      <c r="X133" s="22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151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21"/>
      <c r="B134" s="222"/>
      <c r="C134" s="251" t="s">
        <v>239</v>
      </c>
      <c r="D134" s="244"/>
      <c r="E134" s="244"/>
      <c r="F134" s="244"/>
      <c r="G134" s="244"/>
      <c r="H134" s="223"/>
      <c r="I134" s="223"/>
      <c r="J134" s="223"/>
      <c r="K134" s="223"/>
      <c r="L134" s="223"/>
      <c r="M134" s="223"/>
      <c r="N134" s="223"/>
      <c r="O134" s="223"/>
      <c r="P134" s="223"/>
      <c r="Q134" s="223"/>
      <c r="R134" s="223"/>
      <c r="S134" s="223"/>
      <c r="T134" s="223"/>
      <c r="U134" s="223"/>
      <c r="V134" s="223"/>
      <c r="W134" s="223"/>
      <c r="X134" s="223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151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21"/>
      <c r="B135" s="222"/>
      <c r="C135" s="251" t="s">
        <v>240</v>
      </c>
      <c r="D135" s="244"/>
      <c r="E135" s="244"/>
      <c r="F135" s="244"/>
      <c r="G135" s="244"/>
      <c r="H135" s="223"/>
      <c r="I135" s="223"/>
      <c r="J135" s="223"/>
      <c r="K135" s="223"/>
      <c r="L135" s="223"/>
      <c r="M135" s="223"/>
      <c r="N135" s="223"/>
      <c r="O135" s="223"/>
      <c r="P135" s="223"/>
      <c r="Q135" s="223"/>
      <c r="R135" s="223"/>
      <c r="S135" s="223"/>
      <c r="T135" s="223"/>
      <c r="U135" s="223"/>
      <c r="V135" s="223"/>
      <c r="W135" s="223"/>
      <c r="X135" s="22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151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21"/>
      <c r="B136" s="222"/>
      <c r="C136" s="251" t="s">
        <v>241</v>
      </c>
      <c r="D136" s="244"/>
      <c r="E136" s="244"/>
      <c r="F136" s="244"/>
      <c r="G136" s="244"/>
      <c r="H136" s="223"/>
      <c r="I136" s="223"/>
      <c r="J136" s="223"/>
      <c r="K136" s="223"/>
      <c r="L136" s="223"/>
      <c r="M136" s="223"/>
      <c r="N136" s="223"/>
      <c r="O136" s="223"/>
      <c r="P136" s="223"/>
      <c r="Q136" s="223"/>
      <c r="R136" s="223"/>
      <c r="S136" s="223"/>
      <c r="T136" s="223"/>
      <c r="U136" s="223"/>
      <c r="V136" s="223"/>
      <c r="W136" s="223"/>
      <c r="X136" s="22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151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21"/>
      <c r="B137" s="222"/>
      <c r="C137" s="250" t="s">
        <v>127</v>
      </c>
      <c r="D137" s="224"/>
      <c r="E137" s="225"/>
      <c r="F137" s="223"/>
      <c r="G137" s="223"/>
      <c r="H137" s="223"/>
      <c r="I137" s="223"/>
      <c r="J137" s="223"/>
      <c r="K137" s="223"/>
      <c r="L137" s="223"/>
      <c r="M137" s="223"/>
      <c r="N137" s="223"/>
      <c r="O137" s="223"/>
      <c r="P137" s="223"/>
      <c r="Q137" s="223"/>
      <c r="R137" s="223"/>
      <c r="S137" s="223"/>
      <c r="T137" s="223"/>
      <c r="U137" s="223"/>
      <c r="V137" s="223"/>
      <c r="W137" s="223"/>
      <c r="X137" s="22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128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21"/>
      <c r="B138" s="222"/>
      <c r="C138" s="250" t="s">
        <v>242</v>
      </c>
      <c r="D138" s="224"/>
      <c r="E138" s="225">
        <v>18.052499999999998</v>
      </c>
      <c r="F138" s="223"/>
      <c r="G138" s="223"/>
      <c r="H138" s="223"/>
      <c r="I138" s="223"/>
      <c r="J138" s="223"/>
      <c r="K138" s="223"/>
      <c r="L138" s="223"/>
      <c r="M138" s="223"/>
      <c r="N138" s="223"/>
      <c r="O138" s="223"/>
      <c r="P138" s="223"/>
      <c r="Q138" s="223"/>
      <c r="R138" s="223"/>
      <c r="S138" s="223"/>
      <c r="T138" s="223"/>
      <c r="U138" s="223"/>
      <c r="V138" s="223"/>
      <c r="W138" s="223"/>
      <c r="X138" s="223"/>
      <c r="Y138" s="214"/>
      <c r="Z138" s="214"/>
      <c r="AA138" s="214"/>
      <c r="AB138" s="214"/>
      <c r="AC138" s="214"/>
      <c r="AD138" s="214"/>
      <c r="AE138" s="214"/>
      <c r="AF138" s="214"/>
      <c r="AG138" s="214" t="s">
        <v>128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21"/>
      <c r="B139" s="222"/>
      <c r="C139" s="250" t="s">
        <v>130</v>
      </c>
      <c r="D139" s="224"/>
      <c r="E139" s="225"/>
      <c r="F139" s="223"/>
      <c r="G139" s="223"/>
      <c r="H139" s="223"/>
      <c r="I139" s="223"/>
      <c r="J139" s="223"/>
      <c r="K139" s="223"/>
      <c r="L139" s="223"/>
      <c r="M139" s="223"/>
      <c r="N139" s="223"/>
      <c r="O139" s="223"/>
      <c r="P139" s="223"/>
      <c r="Q139" s="223"/>
      <c r="R139" s="223"/>
      <c r="S139" s="223"/>
      <c r="T139" s="223"/>
      <c r="U139" s="223"/>
      <c r="V139" s="223"/>
      <c r="W139" s="223"/>
      <c r="X139" s="223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128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21"/>
      <c r="B140" s="222"/>
      <c r="C140" s="250" t="s">
        <v>243</v>
      </c>
      <c r="D140" s="224"/>
      <c r="E140" s="225">
        <v>22.5</v>
      </c>
      <c r="F140" s="223"/>
      <c r="G140" s="223"/>
      <c r="H140" s="223"/>
      <c r="I140" s="223"/>
      <c r="J140" s="223"/>
      <c r="K140" s="223"/>
      <c r="L140" s="223"/>
      <c r="M140" s="223"/>
      <c r="N140" s="223"/>
      <c r="O140" s="223"/>
      <c r="P140" s="223"/>
      <c r="Q140" s="223"/>
      <c r="R140" s="223"/>
      <c r="S140" s="223"/>
      <c r="T140" s="223"/>
      <c r="U140" s="223"/>
      <c r="V140" s="223"/>
      <c r="W140" s="223"/>
      <c r="X140" s="223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128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x14ac:dyDescent="0.2">
      <c r="A141" s="229" t="s">
        <v>115</v>
      </c>
      <c r="B141" s="230" t="s">
        <v>85</v>
      </c>
      <c r="C141" s="247" t="s">
        <v>86</v>
      </c>
      <c r="D141" s="231"/>
      <c r="E141" s="232"/>
      <c r="F141" s="233"/>
      <c r="G141" s="233">
        <f>SUMIF(AG142:AG145,"&lt;&gt;NOR",G142:G145)</f>
        <v>0</v>
      </c>
      <c r="H141" s="233"/>
      <c r="I141" s="233">
        <f>SUM(I142:I145)</f>
        <v>0</v>
      </c>
      <c r="J141" s="233"/>
      <c r="K141" s="233">
        <f>SUM(K142:K145)</f>
        <v>0</v>
      </c>
      <c r="L141" s="233"/>
      <c r="M141" s="233">
        <f>SUM(M142:M145)</f>
        <v>0</v>
      </c>
      <c r="N141" s="233"/>
      <c r="O141" s="233">
        <f>SUM(O142:O145)</f>
        <v>0</v>
      </c>
      <c r="P141" s="233"/>
      <c r="Q141" s="233">
        <f>SUM(Q142:Q145)</f>
        <v>0</v>
      </c>
      <c r="R141" s="233"/>
      <c r="S141" s="233"/>
      <c r="T141" s="234"/>
      <c r="U141" s="228"/>
      <c r="V141" s="228">
        <f>SUM(V142:V145)</f>
        <v>4.13</v>
      </c>
      <c r="W141" s="228"/>
      <c r="X141" s="228"/>
      <c r="AG141" t="s">
        <v>116</v>
      </c>
    </row>
    <row r="142" spans="1:60" outlineLevel="1" x14ac:dyDescent="0.2">
      <c r="A142" s="235">
        <v>22</v>
      </c>
      <c r="B142" s="236" t="s">
        <v>244</v>
      </c>
      <c r="C142" s="248" t="s">
        <v>245</v>
      </c>
      <c r="D142" s="237" t="s">
        <v>169</v>
      </c>
      <c r="E142" s="238">
        <v>51.585740000000001</v>
      </c>
      <c r="F142" s="239"/>
      <c r="G142" s="240">
        <f>ROUND(E142*F142,2)</f>
        <v>0</v>
      </c>
      <c r="H142" s="239"/>
      <c r="I142" s="240">
        <f>ROUND(E142*H142,2)</f>
        <v>0</v>
      </c>
      <c r="J142" s="239"/>
      <c r="K142" s="240">
        <f>ROUND(E142*J142,2)</f>
        <v>0</v>
      </c>
      <c r="L142" s="240">
        <v>21</v>
      </c>
      <c r="M142" s="240">
        <f>G142*(1+L142/100)</f>
        <v>0</v>
      </c>
      <c r="N142" s="240">
        <v>0</v>
      </c>
      <c r="O142" s="240">
        <f>ROUND(E142*N142,2)</f>
        <v>0</v>
      </c>
      <c r="P142" s="240">
        <v>0</v>
      </c>
      <c r="Q142" s="240">
        <f>ROUND(E142*P142,2)</f>
        <v>0</v>
      </c>
      <c r="R142" s="240"/>
      <c r="S142" s="240" t="s">
        <v>232</v>
      </c>
      <c r="T142" s="241" t="s">
        <v>122</v>
      </c>
      <c r="U142" s="223">
        <v>0.08</v>
      </c>
      <c r="V142" s="223">
        <f>ROUND(E142*U142,2)</f>
        <v>4.13</v>
      </c>
      <c r="W142" s="223"/>
      <c r="X142" s="223" t="s">
        <v>246</v>
      </c>
      <c r="Y142" s="214"/>
      <c r="Z142" s="214"/>
      <c r="AA142" s="214"/>
      <c r="AB142" s="214"/>
      <c r="AC142" s="214"/>
      <c r="AD142" s="214"/>
      <c r="AE142" s="214"/>
      <c r="AF142" s="214"/>
      <c r="AG142" s="214" t="s">
        <v>247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21"/>
      <c r="B143" s="222"/>
      <c r="C143" s="250" t="s">
        <v>248</v>
      </c>
      <c r="D143" s="224"/>
      <c r="E143" s="225"/>
      <c r="F143" s="223"/>
      <c r="G143" s="223"/>
      <c r="H143" s="223"/>
      <c r="I143" s="223"/>
      <c r="J143" s="223"/>
      <c r="K143" s="223"/>
      <c r="L143" s="223"/>
      <c r="M143" s="223"/>
      <c r="N143" s="223"/>
      <c r="O143" s="223"/>
      <c r="P143" s="223"/>
      <c r="Q143" s="223"/>
      <c r="R143" s="223"/>
      <c r="S143" s="223"/>
      <c r="T143" s="223"/>
      <c r="U143" s="223"/>
      <c r="V143" s="223"/>
      <c r="W143" s="223"/>
      <c r="X143" s="223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128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21"/>
      <c r="B144" s="222"/>
      <c r="C144" s="250" t="s">
        <v>249</v>
      </c>
      <c r="D144" s="224"/>
      <c r="E144" s="225"/>
      <c r="F144" s="223"/>
      <c r="G144" s="223"/>
      <c r="H144" s="223"/>
      <c r="I144" s="223"/>
      <c r="J144" s="223"/>
      <c r="K144" s="223"/>
      <c r="L144" s="223"/>
      <c r="M144" s="223"/>
      <c r="N144" s="223"/>
      <c r="O144" s="223"/>
      <c r="P144" s="223"/>
      <c r="Q144" s="223"/>
      <c r="R144" s="223"/>
      <c r="S144" s="223"/>
      <c r="T144" s="223"/>
      <c r="U144" s="223"/>
      <c r="V144" s="223"/>
      <c r="W144" s="223"/>
      <c r="X144" s="223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128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21"/>
      <c r="B145" s="222"/>
      <c r="C145" s="250" t="s">
        <v>250</v>
      </c>
      <c r="D145" s="224"/>
      <c r="E145" s="225">
        <v>51.585740000000001</v>
      </c>
      <c r="F145" s="223"/>
      <c r="G145" s="223"/>
      <c r="H145" s="223"/>
      <c r="I145" s="223"/>
      <c r="J145" s="223"/>
      <c r="K145" s="223"/>
      <c r="L145" s="223"/>
      <c r="M145" s="223"/>
      <c r="N145" s="223"/>
      <c r="O145" s="223"/>
      <c r="P145" s="223"/>
      <c r="Q145" s="223"/>
      <c r="R145" s="223"/>
      <c r="S145" s="223"/>
      <c r="T145" s="223"/>
      <c r="U145" s="223"/>
      <c r="V145" s="223"/>
      <c r="W145" s="223"/>
      <c r="X145" s="223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128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x14ac:dyDescent="0.2">
      <c r="A146" s="3"/>
      <c r="B146" s="4"/>
      <c r="C146" s="254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AE146">
        <v>15</v>
      </c>
      <c r="AF146">
        <v>21</v>
      </c>
      <c r="AG146" t="s">
        <v>102</v>
      </c>
    </row>
    <row r="147" spans="1:60" x14ac:dyDescent="0.2">
      <c r="A147" s="217"/>
      <c r="B147" s="218" t="s">
        <v>29</v>
      </c>
      <c r="C147" s="255"/>
      <c r="D147" s="219"/>
      <c r="E147" s="220"/>
      <c r="F147" s="220"/>
      <c r="G147" s="246">
        <f>G8+G64+G114+G141</f>
        <v>0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AE147">
        <f>SUMIF(L7:L145,AE146,G7:G145)</f>
        <v>0</v>
      </c>
      <c r="AF147">
        <f>SUMIF(L7:L145,AF146,G7:G145)</f>
        <v>0</v>
      </c>
      <c r="AG147" t="s">
        <v>251</v>
      </c>
    </row>
    <row r="148" spans="1:60" x14ac:dyDescent="0.2">
      <c r="C148" s="256"/>
      <c r="D148" s="10"/>
      <c r="AG148" t="s">
        <v>254</v>
      </c>
    </row>
    <row r="149" spans="1:60" x14ac:dyDescent="0.2">
      <c r="D149" s="10"/>
    </row>
    <row r="150" spans="1:60" x14ac:dyDescent="0.2">
      <c r="D150" s="10"/>
    </row>
    <row r="151" spans="1:60" x14ac:dyDescent="0.2">
      <c r="D151" s="10"/>
    </row>
    <row r="152" spans="1:60" x14ac:dyDescent="0.2">
      <c r="D152" s="10"/>
    </row>
    <row r="153" spans="1:60" x14ac:dyDescent="0.2">
      <c r="D153" s="10"/>
    </row>
    <row r="154" spans="1:60" x14ac:dyDescent="0.2">
      <c r="D154" s="10"/>
    </row>
    <row r="155" spans="1:60" x14ac:dyDescent="0.2">
      <c r="D155" s="10"/>
    </row>
    <row r="156" spans="1:60" x14ac:dyDescent="0.2">
      <c r="D156" s="10"/>
    </row>
    <row r="157" spans="1:60" x14ac:dyDescent="0.2">
      <c r="D157" s="10"/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+IvMdJWSS7mEFVDcVhKAVIoMOT41ZP6XhDYYs4tdQ4epNM2VccwUNcDR0aBfZ6eMCtp9lwwslHZVx/ahahVTQg==" saltValue="ppQeHh/g6wpCx3/2DX9YqQ==" spinCount="100000" sheet="1"/>
  <mergeCells count="37">
    <mergeCell ref="C136:G136"/>
    <mergeCell ref="C130:G130"/>
    <mergeCell ref="C131:G131"/>
    <mergeCell ref="C132:G132"/>
    <mergeCell ref="C133:G133"/>
    <mergeCell ref="C134:G134"/>
    <mergeCell ref="C135:G135"/>
    <mergeCell ref="C117:G117"/>
    <mergeCell ref="C118:G118"/>
    <mergeCell ref="C126:G126"/>
    <mergeCell ref="C127:G127"/>
    <mergeCell ref="C128:G128"/>
    <mergeCell ref="C129:G129"/>
    <mergeCell ref="C96:G96"/>
    <mergeCell ref="C102:G102"/>
    <mergeCell ref="C108:G108"/>
    <mergeCell ref="C109:G109"/>
    <mergeCell ref="C112:G112"/>
    <mergeCell ref="C116:G116"/>
    <mergeCell ref="C73:G73"/>
    <mergeCell ref="C74:G74"/>
    <mergeCell ref="C80:G80"/>
    <mergeCell ref="C86:G86"/>
    <mergeCell ref="C87:G87"/>
    <mergeCell ref="C95:G95"/>
    <mergeCell ref="C19:G19"/>
    <mergeCell ref="C25:G25"/>
    <mergeCell ref="C28:G28"/>
    <mergeCell ref="C32:G32"/>
    <mergeCell ref="C33:G33"/>
    <mergeCell ref="C45:G45"/>
    <mergeCell ref="A1:G1"/>
    <mergeCell ref="C2:G2"/>
    <mergeCell ref="C3:G3"/>
    <mergeCell ref="C4:G4"/>
    <mergeCell ref="C10:G10"/>
    <mergeCell ref="C16:G1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103.3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103.3 1 Pol'!Názvy_tisku</vt:lpstr>
      <vt:lpstr>oadresa</vt:lpstr>
      <vt:lpstr>Stavba!Objednatel</vt:lpstr>
      <vt:lpstr>Stavba!Objekt</vt:lpstr>
      <vt:lpstr>'SO 103.3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2020-11-11T21:15:03Z</dcterms:modified>
</cp:coreProperties>
</file>